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270" windowWidth="22650" windowHeight="11190" activeTab="0"/>
  </bookViews>
  <sheets>
    <sheet name="GCT-PL1" sheetId="1" r:id="rId1"/>
    <sheet name="Definitions" sheetId="2" r:id="rId2"/>
  </sheets>
  <definedNames>
    <definedName name="_xlnm.Print_Area" localSheetId="0">'GCT-PL1'!$A$1:$L$261</definedName>
    <definedName name="_xlnm.Print_Titles" localSheetId="0">'GCT-PL1'!$1:$3</definedName>
  </definedNames>
  <calcPr fullCalcOnLoad="1"/>
</workbook>
</file>

<file path=xl/sharedStrings.xml><?xml version="1.0" encoding="utf-8"?>
<sst xmlns="http://schemas.openxmlformats.org/spreadsheetml/2006/main" count="299" uniqueCount="290">
  <si>
    <t>Race</t>
  </si>
  <si>
    <t>Hispanic or Latino (of any race)</t>
  </si>
  <si>
    <t/>
  </si>
  <si>
    <t>Two or More Races</t>
  </si>
  <si>
    <t>White</t>
  </si>
  <si>
    <t>Black or African American</t>
  </si>
  <si>
    <t>American Indian and Alaska Native</t>
  </si>
  <si>
    <t>Asian</t>
  </si>
  <si>
    <t>Native Hawaiian and Other Pacific Islander</t>
  </si>
  <si>
    <t>Some Other Race</t>
  </si>
  <si>
    <t>Highlighted districts refer to AR 6-13-631. Effect of minority population on election</t>
  </si>
  <si>
    <t>Office of Management and Budget Statistical Policy Directive No. 15, Race and Ethnic Standards for Federal Statistics and Administrative Reporting</t>
  </si>
  <si>
    <t>Race:</t>
  </si>
  <si>
    <t>Ethnicity:</t>
  </si>
  <si>
    <t>American Indian or Alaska Native</t>
  </si>
  <si>
    <t>Native Hawaiian or Other Pacific Islander</t>
  </si>
  <si>
    <t>Hispanic or Latino</t>
  </si>
  <si>
    <t>Not Hispanic or Latino</t>
  </si>
  <si>
    <t>The minimum categories for data on race and ethnicity for Federal statistics, program administrative reporting, and civil rights compliance reporting are defined as follows:</t>
  </si>
  <si>
    <r>
      <rPr>
        <b/>
        <sz val="10"/>
        <rFont val="Arial"/>
        <family val="2"/>
      </rPr>
      <t>American Indian or Alaska Native</t>
    </r>
    <r>
      <rPr>
        <sz val="10"/>
        <rFont val="Arial"/>
        <family val="0"/>
      </rPr>
      <t>. A person having origins in any of the original peoples of North and South America (including Central America), and who maintains tribal affiliation or community attachment.</t>
    </r>
  </si>
  <si>
    <r>
      <rPr>
        <b/>
        <sz val="10"/>
        <rFont val="Arial"/>
        <family val="2"/>
      </rPr>
      <t>Asian.</t>
    </r>
    <r>
      <rPr>
        <sz val="10"/>
        <rFont val="Arial"/>
        <family val="0"/>
      </rPr>
      <t xml:space="preserve"> A person having origins in any of the original peoples of the Far East, Southeast Asia, or the Indian subcontinent including, for example, Cambodia, China, India, Japan, Korea, Malaysia, Pakistan, the Philippine Islands, Thailand, and Vietnam.</t>
    </r>
  </si>
  <si>
    <r>
      <rPr>
        <b/>
        <sz val="10"/>
        <rFont val="Arial"/>
        <family val="2"/>
      </rPr>
      <t>Black or African American.</t>
    </r>
    <r>
      <rPr>
        <sz val="10"/>
        <rFont val="Arial"/>
        <family val="0"/>
      </rPr>
      <t xml:space="preserve"> A person having origins in any of the black racial groups of Africa. Terms such as "Haitian" or "Negro" can be used in addition to "Black or African American."</t>
    </r>
  </si>
  <si>
    <r>
      <rPr>
        <b/>
        <sz val="10"/>
        <rFont val="Arial"/>
        <family val="2"/>
      </rPr>
      <t>Hispanic or Latino.</t>
    </r>
    <r>
      <rPr>
        <sz val="10"/>
        <rFont val="Arial"/>
        <family val="0"/>
      </rPr>
      <t xml:space="preserve"> A person of Cuban, Mexican, Puerto Rican, Cuban, South or Central American, or other Spanish culture or origin, regardless of race. The term, "Spanish origin," can be used in addition to "Hispanic or Latino."</t>
    </r>
  </si>
  <si>
    <r>
      <rPr>
        <b/>
        <sz val="10"/>
        <rFont val="Arial"/>
        <family val="2"/>
      </rPr>
      <t>Native Hawaiian or Other Pacific Islander</t>
    </r>
    <r>
      <rPr>
        <sz val="10"/>
        <rFont val="Arial"/>
        <family val="0"/>
      </rPr>
      <t>. A person having origins in any of the original peoples of Hawaii, Guam, Samoa, or other Pacific Islands.</t>
    </r>
  </si>
  <si>
    <r>
      <rPr>
        <b/>
        <sz val="10"/>
        <rFont val="Arial"/>
        <family val="2"/>
      </rPr>
      <t>White.</t>
    </r>
    <r>
      <rPr>
        <sz val="10"/>
        <rFont val="Arial"/>
        <family val="0"/>
      </rPr>
      <t xml:space="preserve"> A person having origins in any of the original peoples of Europe, the Middle East, or North Africa.</t>
    </r>
  </si>
  <si>
    <t>When data on race and ethnicity are collected separately, provision shall be made to report the number of respondents in each racial category who are Hispanic or Latino.</t>
  </si>
  <si>
    <t>When aggregate data are presented, data producers shall provide the number of respondents who marked (or selected) only one category, separately for each of the five racial categories. In addition to these numbers, data producers are strongly encouraged to provide the detailed distributions, including all possible combinations, of multiple responses to the race question. If data on multiple responses are collapsed, at a minimum the total number of respondents reporting "more than one race" shall be made available.</t>
  </si>
  <si>
    <t>SOURCE: http://www.whitehouse.gov/omb/fedreg_1997standards/</t>
  </si>
  <si>
    <r>
      <rPr>
        <b/>
        <sz val="10"/>
        <rFont val="Arial"/>
        <family val="2"/>
      </rPr>
      <t>ACT 1394 of 2001 "Minorities in Arkansas Act of 2001".</t>
    </r>
    <r>
      <rPr>
        <sz val="10"/>
        <rFont val="Arial"/>
        <family val="2"/>
      </rPr>
      <t xml:space="preserve">
</t>
    </r>
    <r>
      <rPr>
        <b/>
        <sz val="10"/>
        <rFont val="Arial"/>
        <family val="2"/>
      </rPr>
      <t>1-2-501.  Short title</t>
    </r>
    <r>
      <rPr>
        <sz val="10"/>
        <rFont val="Arial"/>
        <family val="2"/>
      </rPr>
      <t xml:space="preserve">.
This subchapter shall be known as the "Minorities in Arkansas Act of 2001".
</t>
    </r>
    <r>
      <rPr>
        <b/>
        <sz val="10"/>
        <rFont val="Arial"/>
        <family val="2"/>
      </rPr>
      <t>1-2-502.  Legislative findings.</t>
    </r>
    <r>
      <rPr>
        <sz val="10"/>
        <rFont val="Arial"/>
        <family val="2"/>
      </rPr>
      <t xml:space="preserve">
(a) The General Assembly finds that there are great disparities in the definition of "minority" in the Arkansas Code, and it would be advantageous to have a consistent definition of minority in the State of Arkansas.
(b) The General Assembly also recognizes that the number of people settling in Arkansas who are Hispanic immigrants or are of Hispanic background is rapidly increasing, and it would be advantageous to include Hispanics in the definition of minority in Arkansas.
</t>
    </r>
    <r>
      <rPr>
        <b/>
        <sz val="10"/>
        <rFont val="Arial"/>
        <family val="2"/>
      </rPr>
      <t>1-2-503.  "Minority" defined.</t>
    </r>
    <r>
      <rPr>
        <sz val="10"/>
        <rFont val="Arial"/>
        <family val="2"/>
      </rPr>
      <t xml:space="preserve">
For terms of Arkansas law, "minority" means black or African American, Hispanic American, American Indian or Native American, Asian, and Pacific Islander.</t>
    </r>
  </si>
  <si>
    <t>District</t>
  </si>
  <si>
    <t>Population</t>
  </si>
  <si>
    <t>Hispanic %</t>
  </si>
  <si>
    <t>Minority %</t>
  </si>
  <si>
    <t>Entire State</t>
  </si>
  <si>
    <t>(Note: Not all annexations and consolidations are reflected on this list)</t>
  </si>
  <si>
    <t>Districts Over 10% Minority Population &amp; Required to be Zoned</t>
  </si>
  <si>
    <t>Altheimer</t>
  </si>
  <si>
    <t xml:space="preserve">Arkadelphia </t>
  </si>
  <si>
    <t xml:space="preserve">Armorel </t>
  </si>
  <si>
    <t xml:space="preserve">Ashdown </t>
  </si>
  <si>
    <t xml:space="preserve">Augusta </t>
  </si>
  <si>
    <t xml:space="preserve">Barton-Lexa </t>
  </si>
  <si>
    <t xml:space="preserve">Batesville </t>
  </si>
  <si>
    <t xml:space="preserve">Bearden </t>
  </si>
  <si>
    <t xml:space="preserve">Bentonville </t>
  </si>
  <si>
    <t xml:space="preserve">Berryville </t>
  </si>
  <si>
    <t xml:space="preserve">Blevins </t>
  </si>
  <si>
    <t xml:space="preserve">Blytheville </t>
  </si>
  <si>
    <t xml:space="preserve">Bradley </t>
  </si>
  <si>
    <t xml:space="preserve">Brinkley </t>
  </si>
  <si>
    <t xml:space="preserve">Bryant </t>
  </si>
  <si>
    <t xml:space="preserve">Camden Fairview </t>
  </si>
  <si>
    <t xml:space="preserve">Carlisle </t>
  </si>
  <si>
    <t xml:space="preserve">Centerpoint </t>
  </si>
  <si>
    <t xml:space="preserve">Clarendon </t>
  </si>
  <si>
    <t xml:space="preserve">Clarksville </t>
  </si>
  <si>
    <t xml:space="preserve">Cleveland County </t>
  </si>
  <si>
    <t xml:space="preserve">Conway </t>
  </si>
  <si>
    <t xml:space="preserve">Crossett </t>
  </si>
  <si>
    <t xml:space="preserve">Danville </t>
  </si>
  <si>
    <t xml:space="preserve">Dardanelle </t>
  </si>
  <si>
    <t xml:space="preserve">De Queen </t>
  </si>
  <si>
    <t>De Valls Bluff</t>
  </si>
  <si>
    <t xml:space="preserve">Decatur </t>
  </si>
  <si>
    <t xml:space="preserve">Dermott </t>
  </si>
  <si>
    <t xml:space="preserve">DeWitt </t>
  </si>
  <si>
    <t xml:space="preserve">Dollarway </t>
  </si>
  <si>
    <t xml:space="preserve">Drew Central </t>
  </si>
  <si>
    <t xml:space="preserve">Dumas </t>
  </si>
  <si>
    <t xml:space="preserve">Earle </t>
  </si>
  <si>
    <t xml:space="preserve">East Poinsett County </t>
  </si>
  <si>
    <t xml:space="preserve">El Dorado </t>
  </si>
  <si>
    <t xml:space="preserve">Elaine </t>
  </si>
  <si>
    <t xml:space="preserve">Emerson-Taylor </t>
  </si>
  <si>
    <t xml:space="preserve">England </t>
  </si>
  <si>
    <t xml:space="preserve">Eudora </t>
  </si>
  <si>
    <t xml:space="preserve">Fayetteville </t>
  </si>
  <si>
    <t xml:space="preserve">Fordyce </t>
  </si>
  <si>
    <t xml:space="preserve">Foreman </t>
  </si>
  <si>
    <t xml:space="preserve">Forrest City </t>
  </si>
  <si>
    <t xml:space="preserve">Fort Smith </t>
  </si>
  <si>
    <t xml:space="preserve">Gentry </t>
  </si>
  <si>
    <t xml:space="preserve">Gosnell </t>
  </si>
  <si>
    <t xml:space="preserve">Green Forest </t>
  </si>
  <si>
    <t xml:space="preserve">Gurdon </t>
  </si>
  <si>
    <t xml:space="preserve">Hamburg </t>
  </si>
  <si>
    <t xml:space="preserve">Hampton </t>
  </si>
  <si>
    <t xml:space="preserve">Hazen </t>
  </si>
  <si>
    <t xml:space="preserve">Helena-West Helena </t>
  </si>
  <si>
    <t xml:space="preserve">Hermitage </t>
  </si>
  <si>
    <t xml:space="preserve">Hope </t>
  </si>
  <si>
    <t xml:space="preserve">Horatio </t>
  </si>
  <si>
    <t xml:space="preserve">Hot Springs </t>
  </si>
  <si>
    <t xml:space="preserve">Hughes </t>
  </si>
  <si>
    <t xml:space="preserve">Jonesboro </t>
  </si>
  <si>
    <t xml:space="preserve">Junction City </t>
  </si>
  <si>
    <t xml:space="preserve">Lafayette County </t>
  </si>
  <si>
    <t xml:space="preserve">Lee County </t>
  </si>
  <si>
    <t xml:space="preserve">Lincoln </t>
  </si>
  <si>
    <t xml:space="preserve">Little Rock </t>
  </si>
  <si>
    <t xml:space="preserve">Lockesburg </t>
  </si>
  <si>
    <t xml:space="preserve">Lonoke </t>
  </si>
  <si>
    <t xml:space="preserve">Magnolia </t>
  </si>
  <si>
    <t xml:space="preserve">Malvern </t>
  </si>
  <si>
    <t xml:space="preserve">Marion </t>
  </si>
  <si>
    <t xml:space="preserve">Marked Tree </t>
  </si>
  <si>
    <t xml:space="preserve">Marvell </t>
  </si>
  <si>
    <t xml:space="preserve">McCrory </t>
  </si>
  <si>
    <t xml:space="preserve">McGehee </t>
  </si>
  <si>
    <t xml:space="preserve">Mineral Springs </t>
  </si>
  <si>
    <t xml:space="preserve">Monticello </t>
  </si>
  <si>
    <t xml:space="preserve">Nashville </t>
  </si>
  <si>
    <t xml:space="preserve">Nettleton </t>
  </si>
  <si>
    <t xml:space="preserve">Nevada </t>
  </si>
  <si>
    <t xml:space="preserve">Newport </t>
  </si>
  <si>
    <t xml:space="preserve">Norphlet </t>
  </si>
  <si>
    <t xml:space="preserve">North Little Rock </t>
  </si>
  <si>
    <t xml:space="preserve">Osceola </t>
  </si>
  <si>
    <t xml:space="preserve">Palestine-Wheatley </t>
  </si>
  <si>
    <t xml:space="preserve">Pine Bluff </t>
  </si>
  <si>
    <t xml:space="preserve">Prescott </t>
  </si>
  <si>
    <t xml:space="preserve">Pulaski County </t>
  </si>
  <si>
    <t xml:space="preserve">Riverview </t>
  </si>
  <si>
    <t xml:space="preserve">Rogers </t>
  </si>
  <si>
    <t>Russellville</t>
  </si>
  <si>
    <t xml:space="preserve">Searcy </t>
  </si>
  <si>
    <t>Siloam Springs</t>
  </si>
  <si>
    <t xml:space="preserve">Smackover </t>
  </si>
  <si>
    <t xml:space="preserve">South Conway County </t>
  </si>
  <si>
    <t xml:space="preserve">South Mississippi County </t>
  </si>
  <si>
    <t xml:space="preserve">Springdale </t>
  </si>
  <si>
    <t xml:space="preserve">Star City </t>
  </si>
  <si>
    <t xml:space="preserve">Stephens </t>
  </si>
  <si>
    <t xml:space="preserve">Strong </t>
  </si>
  <si>
    <t xml:space="preserve">Stuttgart </t>
  </si>
  <si>
    <t xml:space="preserve">Texarkana </t>
  </si>
  <si>
    <t xml:space="preserve">Turrell </t>
  </si>
  <si>
    <t xml:space="preserve">Van Buren </t>
  </si>
  <si>
    <t xml:space="preserve">Waldo </t>
  </si>
  <si>
    <t xml:space="preserve">Waldron </t>
  </si>
  <si>
    <t xml:space="preserve">Warren </t>
  </si>
  <si>
    <t xml:space="preserve">Watson Chapel </t>
  </si>
  <si>
    <t xml:space="preserve">West Memphis </t>
  </si>
  <si>
    <t xml:space="preserve">Western Yell County </t>
  </si>
  <si>
    <t xml:space="preserve">White Hall </t>
  </si>
  <si>
    <t xml:space="preserve">Wynne </t>
  </si>
  <si>
    <t xml:space="preserve">Alma </t>
  </si>
  <si>
    <t xml:space="preserve">Alpena </t>
  </si>
  <si>
    <t xml:space="preserve">Atkins </t>
  </si>
  <si>
    <t xml:space="preserve">Bald Knob </t>
  </si>
  <si>
    <t xml:space="preserve">Bauxite </t>
  </si>
  <si>
    <t xml:space="preserve">Bay </t>
  </si>
  <si>
    <t xml:space="preserve">Beebe </t>
  </si>
  <si>
    <t xml:space="preserve">Benton </t>
  </si>
  <si>
    <t xml:space="preserve">Bergman </t>
  </si>
  <si>
    <t xml:space="preserve">Bismarck </t>
  </si>
  <si>
    <t xml:space="preserve">Black Rock </t>
  </si>
  <si>
    <t xml:space="preserve">Booneville </t>
  </si>
  <si>
    <t xml:space="preserve">Bradford </t>
  </si>
  <si>
    <t xml:space="preserve">Brookland </t>
  </si>
  <si>
    <t xml:space="preserve">Buffalo Island Central </t>
  </si>
  <si>
    <t xml:space="preserve">Cabot </t>
  </si>
  <si>
    <t xml:space="preserve">Caddo Hills </t>
  </si>
  <si>
    <t xml:space="preserve">Calico Rock </t>
  </si>
  <si>
    <t xml:space="preserve">Cave City </t>
  </si>
  <si>
    <t xml:space="preserve">Cedar Ridge </t>
  </si>
  <si>
    <t xml:space="preserve">Cedarville </t>
  </si>
  <si>
    <t xml:space="preserve">Charleston </t>
  </si>
  <si>
    <t xml:space="preserve">Clinton </t>
  </si>
  <si>
    <t xml:space="preserve">Concord </t>
  </si>
  <si>
    <t xml:space="preserve">Corning </t>
  </si>
  <si>
    <t xml:space="preserve">Cotter </t>
  </si>
  <si>
    <t xml:space="preserve">County Line </t>
  </si>
  <si>
    <t xml:space="preserve">Cross County </t>
  </si>
  <si>
    <t xml:space="preserve">Cutter-Morning Star </t>
  </si>
  <si>
    <t xml:space="preserve">Deer/Mount Judea </t>
  </si>
  <si>
    <t xml:space="preserve">Des Arc </t>
  </si>
  <si>
    <t xml:space="preserve">Dierks </t>
  </si>
  <si>
    <t xml:space="preserve">Dover </t>
  </si>
  <si>
    <t xml:space="preserve">East End </t>
  </si>
  <si>
    <t xml:space="preserve">Elkins </t>
  </si>
  <si>
    <t xml:space="preserve">Eureka Springs </t>
  </si>
  <si>
    <t xml:space="preserve">Farmington </t>
  </si>
  <si>
    <t xml:space="preserve">Flippin </t>
  </si>
  <si>
    <t xml:space="preserve">Fouke </t>
  </si>
  <si>
    <t xml:space="preserve">Fountain Lake </t>
  </si>
  <si>
    <t xml:space="preserve">Genoa Central </t>
  </si>
  <si>
    <t xml:space="preserve">Glen Rose </t>
  </si>
  <si>
    <t xml:space="preserve">Gravette </t>
  </si>
  <si>
    <t xml:space="preserve">Greenbrier </t>
  </si>
  <si>
    <t xml:space="preserve">Greene County Technical </t>
  </si>
  <si>
    <t xml:space="preserve">Greenland </t>
  </si>
  <si>
    <t xml:space="preserve">Greenwood </t>
  </si>
  <si>
    <t>Guy-Perkins Schools</t>
  </si>
  <si>
    <t xml:space="preserve">Hackett </t>
  </si>
  <si>
    <t>Harmony Grove (Saline)</t>
  </si>
  <si>
    <t xml:space="preserve">Harrisburg </t>
  </si>
  <si>
    <t xml:space="preserve">Harrison </t>
  </si>
  <si>
    <t xml:space="preserve">Hartford </t>
  </si>
  <si>
    <t xml:space="preserve">Heber Springs </t>
  </si>
  <si>
    <t xml:space="preserve">Hector </t>
  </si>
  <si>
    <t xml:space="preserve">Highland </t>
  </si>
  <si>
    <t xml:space="preserve">Hillcrest </t>
  </si>
  <si>
    <t xml:space="preserve">Hoxie </t>
  </si>
  <si>
    <t xml:space="preserve">Huntsville </t>
  </si>
  <si>
    <t>Izard Cty Consolidated</t>
  </si>
  <si>
    <t xml:space="preserve">Jackson County </t>
  </si>
  <si>
    <t xml:space="preserve">Jasper </t>
  </si>
  <si>
    <t xml:space="preserve">Jessieville </t>
  </si>
  <si>
    <t xml:space="preserve">Kirby </t>
  </si>
  <si>
    <t xml:space="preserve">Lake Hamilton </t>
  </si>
  <si>
    <t xml:space="preserve">Lamar </t>
  </si>
  <si>
    <t xml:space="preserve">Lavaca </t>
  </si>
  <si>
    <t xml:space="preserve">Lead Hill </t>
  </si>
  <si>
    <t>Magazine Schools</t>
  </si>
  <si>
    <t xml:space="preserve">Magnet Cove </t>
  </si>
  <si>
    <t>Mammoth Spring</t>
  </si>
  <si>
    <t xml:space="preserve">Manila </t>
  </si>
  <si>
    <t xml:space="preserve">Mansfield </t>
  </si>
  <si>
    <t xml:space="preserve">Marmaduke </t>
  </si>
  <si>
    <t xml:space="preserve">Mayflower </t>
  </si>
  <si>
    <t xml:space="preserve">Maynard </t>
  </si>
  <si>
    <t xml:space="preserve">Melbourne </t>
  </si>
  <si>
    <t xml:space="preserve">Mena </t>
  </si>
  <si>
    <t xml:space="preserve">Midland </t>
  </si>
  <si>
    <t xml:space="preserve">Mount Ida </t>
  </si>
  <si>
    <t xml:space="preserve">Mount Vernon-Enola </t>
  </si>
  <si>
    <t xml:space="preserve">Mountain Home </t>
  </si>
  <si>
    <t xml:space="preserve">Mountain Pine </t>
  </si>
  <si>
    <t xml:space="preserve">Mountain View </t>
  </si>
  <si>
    <t>Mountainburg</t>
  </si>
  <si>
    <t xml:space="preserve">Mulberry </t>
  </si>
  <si>
    <t xml:space="preserve">Nemo Vista </t>
  </si>
  <si>
    <t>Norfork</t>
  </si>
  <si>
    <t xml:space="preserve">Omaha </t>
  </si>
  <si>
    <t xml:space="preserve">Ouachita </t>
  </si>
  <si>
    <t xml:space="preserve">Ouachita River </t>
  </si>
  <si>
    <t xml:space="preserve">Ozark </t>
  </si>
  <si>
    <t xml:space="preserve">Ozark Mountain </t>
  </si>
  <si>
    <t xml:space="preserve">Pangburn </t>
  </si>
  <si>
    <t xml:space="preserve">Paragould </t>
  </si>
  <si>
    <t xml:space="preserve">Paris </t>
  </si>
  <si>
    <t xml:space="preserve">Parkers Chapel </t>
  </si>
  <si>
    <t xml:space="preserve">Pea Ridge </t>
  </si>
  <si>
    <t xml:space="preserve">Perryville </t>
  </si>
  <si>
    <t xml:space="preserve">Piggott </t>
  </si>
  <si>
    <t xml:space="preserve">Pocahontas </t>
  </si>
  <si>
    <t xml:space="preserve">Pottsville </t>
  </si>
  <si>
    <t xml:space="preserve">Poyen </t>
  </si>
  <si>
    <t xml:space="preserve">Prairie Grove </t>
  </si>
  <si>
    <t xml:space="preserve">Quitman </t>
  </si>
  <si>
    <t xml:space="preserve">Rector </t>
  </si>
  <si>
    <t xml:space="preserve">Riverside </t>
  </si>
  <si>
    <t xml:space="preserve">Rose Bud </t>
  </si>
  <si>
    <t xml:space="preserve">Salem </t>
  </si>
  <si>
    <t xml:space="preserve">Scranton </t>
  </si>
  <si>
    <t xml:space="preserve">Searcy County </t>
  </si>
  <si>
    <t xml:space="preserve">Sheridan </t>
  </si>
  <si>
    <t xml:space="preserve">Shirley </t>
  </si>
  <si>
    <t xml:space="preserve">Sloan-Hendrix </t>
  </si>
  <si>
    <t xml:space="preserve">South Side-Bee Branch </t>
  </si>
  <si>
    <t xml:space="preserve">Southside </t>
  </si>
  <si>
    <t xml:space="preserve">Spring Hill </t>
  </si>
  <si>
    <t>Trumann Schools</t>
  </si>
  <si>
    <t xml:space="preserve">Twin Rivers </t>
  </si>
  <si>
    <t xml:space="preserve">Two Rivers </t>
  </si>
  <si>
    <t xml:space="preserve">Valley Springs </t>
  </si>
  <si>
    <t xml:space="preserve">Valley View </t>
  </si>
  <si>
    <t xml:space="preserve">Vilonia </t>
  </si>
  <si>
    <t xml:space="preserve">Viola </t>
  </si>
  <si>
    <t xml:space="preserve">Walnut Ridge </t>
  </si>
  <si>
    <t>Weiner</t>
  </si>
  <si>
    <t xml:space="preserve">West Fork </t>
  </si>
  <si>
    <t xml:space="preserve">West Side </t>
  </si>
  <si>
    <t xml:space="preserve">Westside </t>
  </si>
  <si>
    <t xml:space="preserve">Westside Consolidated </t>
  </si>
  <si>
    <t xml:space="preserve">White County Central </t>
  </si>
  <si>
    <t xml:space="preserve">Wonderview </t>
  </si>
  <si>
    <t xml:space="preserve">Woodlawn </t>
  </si>
  <si>
    <t xml:space="preserve">Yellville-Summit </t>
  </si>
  <si>
    <t>Cossatot River (consolidation of Wickes &amp; Van Cove)</t>
  </si>
  <si>
    <t>Delight (consolidated into South Pike County)</t>
  </si>
  <si>
    <t>Harmony Grove (Clark, Dallas, and Ouachita)</t>
  </si>
  <si>
    <t>Lakeside (Ashley and Chicot)</t>
  </si>
  <si>
    <t>So. Pike County (consolidation of Murfreesboro &amp; Delight)</t>
  </si>
  <si>
    <t>Wickes (consolidated into Coassatot River)</t>
  </si>
  <si>
    <t>Lakeside (Garland)</t>
  </si>
  <si>
    <t>Murfreesboro (consolidated into South Pike County)</t>
  </si>
  <si>
    <t>Van-Cove (consolidated into Cossatot River)</t>
  </si>
  <si>
    <t>Districts Under 10% Minority Population Note: Does not include Hispanic see definitions tab.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</si>
</sst>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0"/>
    </font>
    <font>
      <b/>
      <sz val="10"/>
      <name val="Arial"/>
      <family val="2"/>
    </font>
    <font>
      <b/>
      <sz val="10"/>
      <color indexed="8"/>
      <name val="Arial"/>
      <family val="2"/>
    </font>
    <font>
      <i/>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u val="single"/>
      <sz val="12"/>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theme="1" tint="0.24998000264167786"/>
        <bgColor indexed="64"/>
      </patternFill>
    </fill>
    <fill>
      <patternFill patternType="solid">
        <fgColor theme="0"/>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8"/>
      </bottom>
    </border>
    <border>
      <left style="thin"/>
      <right style="thin"/>
      <top>
        <color indexed="8"/>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style="thin">
        <color indexed="8"/>
      </right>
      <top style="thin"/>
      <bottom style="thin">
        <color indexed="8"/>
      </bottom>
    </border>
    <border>
      <left style="thin">
        <color indexed="8"/>
      </left>
      <right style="thin"/>
      <top style="thin"/>
      <bottom style="thin">
        <color indexed="8"/>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2">
    <xf numFmtId="0" fontId="0" fillId="0" borderId="0" xfId="0" applyAlignment="1">
      <alignment/>
    </xf>
    <xf numFmtId="0" fontId="46" fillId="33" borderId="10" xfId="0" applyFont="1" applyFill="1" applyBorder="1" applyAlignment="1">
      <alignment horizontal="left" vertical="center" wrapText="1" readingOrder="1"/>
    </xf>
    <xf numFmtId="3" fontId="46" fillId="33" borderId="10" xfId="0" applyNumberFormat="1" applyFont="1" applyFill="1" applyBorder="1" applyAlignment="1">
      <alignment horizontal="center" vertical="top" wrapText="1"/>
    </xf>
    <xf numFmtId="3" fontId="46" fillId="34" borderId="10" xfId="0" applyNumberFormat="1" applyFont="1" applyFill="1" applyBorder="1" applyAlignment="1">
      <alignment horizontal="center"/>
    </xf>
    <xf numFmtId="10" fontId="46" fillId="33" borderId="10" xfId="0" applyNumberFormat="1" applyFont="1" applyFill="1" applyBorder="1" applyAlignment="1">
      <alignment horizontal="center" vertical="center" wrapText="1"/>
    </xf>
    <xf numFmtId="0" fontId="46" fillId="35" borderId="0" xfId="0" applyFont="1" applyFill="1" applyBorder="1" applyAlignment="1">
      <alignment/>
    </xf>
    <xf numFmtId="2" fontId="46" fillId="35" borderId="0" xfId="0" applyNumberFormat="1" applyFont="1" applyFill="1" applyBorder="1" applyAlignment="1">
      <alignment/>
    </xf>
    <xf numFmtId="0" fontId="0" fillId="35" borderId="0" xfId="0" applyFont="1" applyFill="1" applyBorder="1" applyAlignment="1">
      <alignment/>
    </xf>
    <xf numFmtId="0" fontId="47" fillId="33" borderId="11" xfId="0" applyFont="1" applyFill="1" applyBorder="1" applyAlignment="1">
      <alignment horizontal="left" vertical="top" wrapText="1" readingOrder="1"/>
    </xf>
    <xf numFmtId="3" fontId="47" fillId="33" borderId="11" xfId="0" applyNumberFormat="1" applyFont="1" applyFill="1" applyBorder="1" applyAlignment="1">
      <alignment horizontal="center" vertical="top" wrapText="1"/>
    </xf>
    <xf numFmtId="10" fontId="47" fillId="34" borderId="11" xfId="0" applyNumberFormat="1" applyFont="1" applyFill="1" applyBorder="1" applyAlignment="1">
      <alignment horizontal="center" wrapText="1"/>
    </xf>
    <xf numFmtId="0" fontId="46" fillId="35" borderId="0" xfId="0" applyFont="1" applyFill="1" applyBorder="1" applyAlignment="1">
      <alignment horizontal="left" vertical="top" wrapText="1"/>
    </xf>
    <xf numFmtId="49" fontId="46" fillId="35" borderId="0" xfId="0" applyNumberFormat="1" applyFont="1" applyFill="1" applyBorder="1" applyAlignment="1">
      <alignment wrapText="1"/>
    </xf>
    <xf numFmtId="0" fontId="2" fillId="0" borderId="12" xfId="0" applyFont="1" applyBorder="1" applyAlignment="1">
      <alignment horizontal="left" vertical="center" wrapText="1" readingOrder="1"/>
    </xf>
    <xf numFmtId="3" fontId="2" fillId="0" borderId="12" xfId="0" applyNumberFormat="1" applyFont="1" applyBorder="1" applyAlignment="1">
      <alignment horizontal="center" vertical="center" wrapText="1"/>
    </xf>
    <xf numFmtId="10" fontId="1" fillId="0" borderId="12" xfId="0" applyNumberFormat="1" applyFont="1" applyBorder="1" applyAlignment="1">
      <alignment horizontal="center" vertical="center"/>
    </xf>
    <xf numFmtId="0" fontId="47" fillId="35" borderId="0" xfId="0" applyFont="1" applyFill="1" applyBorder="1" applyAlignment="1">
      <alignment wrapText="1"/>
    </xf>
    <xf numFmtId="0" fontId="3" fillId="0" borderId="0" xfId="0" applyFont="1" applyBorder="1" applyAlignment="1">
      <alignment horizontal="left" vertical="top" readingOrder="1"/>
    </xf>
    <xf numFmtId="3" fontId="4" fillId="0" borderId="0" xfId="0" applyNumberFormat="1" applyFont="1" applyBorder="1" applyAlignment="1">
      <alignment horizontal="center" vertical="top" wrapText="1"/>
    </xf>
    <xf numFmtId="10" fontId="0" fillId="0" borderId="0" xfId="0" applyNumberFormat="1" applyFont="1" applyAlignment="1">
      <alignment horizontal="center"/>
    </xf>
    <xf numFmtId="3" fontId="0" fillId="35" borderId="0" xfId="0" applyNumberFormat="1" applyFont="1" applyFill="1" applyBorder="1" applyAlignment="1">
      <alignment vertical="center"/>
    </xf>
    <xf numFmtId="10" fontId="1" fillId="35" borderId="0" xfId="0" applyNumberFormat="1" applyFont="1" applyFill="1" applyBorder="1" applyAlignment="1">
      <alignment vertical="center"/>
    </xf>
    <xf numFmtId="10" fontId="0" fillId="35" borderId="0" xfId="0" applyNumberFormat="1" applyFont="1" applyFill="1" applyBorder="1" applyAlignment="1">
      <alignment vertical="center"/>
    </xf>
    <xf numFmtId="0" fontId="1" fillId="11" borderId="0" xfId="0" applyFont="1" applyFill="1" applyAlignment="1">
      <alignment horizontal="left" readingOrder="1"/>
    </xf>
    <xf numFmtId="0" fontId="0" fillId="11" borderId="0" xfId="0" applyFont="1" applyFill="1" applyAlignment="1">
      <alignment/>
    </xf>
    <xf numFmtId="10" fontId="0" fillId="11" borderId="0" xfId="0" applyNumberFormat="1" applyFont="1" applyFill="1" applyAlignment="1">
      <alignment horizontal="center"/>
    </xf>
    <xf numFmtId="0" fontId="4" fillId="11" borderId="13" xfId="0" applyFont="1" applyFill="1" applyBorder="1" applyAlignment="1">
      <alignment horizontal="left" vertical="top" wrapText="1" readingOrder="1"/>
    </xf>
    <xf numFmtId="3" fontId="4" fillId="11" borderId="13" xfId="0" applyNumberFormat="1" applyFont="1" applyFill="1" applyBorder="1" applyAlignment="1">
      <alignment horizontal="center" vertical="center" wrapText="1"/>
    </xf>
    <xf numFmtId="10" fontId="0" fillId="11" borderId="14" xfId="0" applyNumberFormat="1" applyFont="1" applyFill="1" applyBorder="1" applyAlignment="1">
      <alignment horizontal="center" vertical="center"/>
    </xf>
    <xf numFmtId="10" fontId="0" fillId="11" borderId="12" xfId="0" applyNumberFormat="1" applyFont="1" applyFill="1" applyBorder="1" applyAlignment="1">
      <alignment horizontal="center" vertical="center"/>
    </xf>
    <xf numFmtId="49" fontId="0" fillId="11" borderId="13" xfId="0" applyNumberFormat="1" applyFont="1" applyFill="1" applyBorder="1" applyAlignment="1">
      <alignment horizontal="left" readingOrder="1"/>
    </xf>
    <xf numFmtId="3" fontId="0" fillId="11" borderId="13" xfId="0" applyNumberFormat="1" applyFont="1" applyFill="1" applyBorder="1" applyAlignment="1">
      <alignment horizontal="center" vertical="center"/>
    </xf>
    <xf numFmtId="0" fontId="4" fillId="11" borderId="15" xfId="0" applyFont="1" applyFill="1" applyBorder="1" applyAlignment="1">
      <alignment horizontal="left" vertical="top" wrapText="1" readingOrder="1"/>
    </xf>
    <xf numFmtId="0" fontId="4" fillId="11" borderId="16" xfId="0" applyFont="1" applyFill="1" applyBorder="1" applyAlignment="1">
      <alignment horizontal="left" vertical="top" wrapText="1" readingOrder="1"/>
    </xf>
    <xf numFmtId="3" fontId="4" fillId="11" borderId="17" xfId="0" applyNumberFormat="1" applyFont="1" applyFill="1" applyBorder="1" applyAlignment="1">
      <alignment horizontal="center" vertical="center" wrapText="1"/>
    </xf>
    <xf numFmtId="10" fontId="0" fillId="11" borderId="18" xfId="0" applyNumberFormat="1" applyFont="1" applyFill="1" applyBorder="1" applyAlignment="1">
      <alignment horizontal="center" vertical="center"/>
    </xf>
    <xf numFmtId="0" fontId="0" fillId="0" borderId="0" xfId="0" applyFont="1" applyFill="1" applyAlignment="1">
      <alignment horizontal="left" readingOrder="1"/>
    </xf>
    <xf numFmtId="0" fontId="0" fillId="0" borderId="0" xfId="0" applyFont="1" applyFill="1" applyAlignment="1">
      <alignment vertical="center"/>
    </xf>
    <xf numFmtId="0" fontId="0" fillId="0" borderId="0" xfId="0" applyFont="1" applyFill="1" applyBorder="1" applyAlignment="1">
      <alignment vertical="center"/>
    </xf>
    <xf numFmtId="10" fontId="0" fillId="0" borderId="0" xfId="0" applyNumberFormat="1" applyFont="1" applyFill="1" applyBorder="1" applyAlignment="1">
      <alignment horizontal="center" vertical="center"/>
    </xf>
    <xf numFmtId="10" fontId="0" fillId="0" borderId="19" xfId="0" applyNumberFormat="1" applyFont="1" applyFill="1" applyBorder="1" applyAlignment="1">
      <alignment horizontal="center" vertical="center"/>
    </xf>
    <xf numFmtId="10" fontId="0" fillId="0" borderId="20" xfId="0" applyNumberFormat="1" applyFont="1" applyFill="1" applyBorder="1" applyAlignment="1">
      <alignment horizontal="center" vertical="center"/>
    </xf>
    <xf numFmtId="0" fontId="4" fillId="0" borderId="13" xfId="0" applyFont="1" applyFill="1" applyBorder="1" applyAlignment="1">
      <alignment horizontal="left" vertical="top" wrapText="1" readingOrder="1"/>
    </xf>
    <xf numFmtId="3" fontId="4" fillId="0" borderId="13"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10" fontId="0" fillId="0" borderId="22" xfId="0" applyNumberFormat="1" applyFont="1" applyFill="1" applyBorder="1" applyAlignment="1">
      <alignment horizontal="center" vertical="center"/>
    </xf>
    <xf numFmtId="10" fontId="0" fillId="0" borderId="12" xfId="0" applyNumberFormat="1" applyFont="1" applyFill="1" applyBorder="1" applyAlignment="1">
      <alignment horizontal="center" vertical="center"/>
    </xf>
    <xf numFmtId="10" fontId="0" fillId="0" borderId="14" xfId="0" applyNumberFormat="1" applyFont="1" applyFill="1" applyBorder="1" applyAlignment="1">
      <alignment horizontal="center" vertical="center"/>
    </xf>
    <xf numFmtId="2" fontId="0" fillId="35" borderId="0" xfId="0" applyNumberFormat="1" applyFont="1" applyFill="1" applyBorder="1" applyAlignment="1">
      <alignment/>
    </xf>
    <xf numFmtId="0" fontId="0" fillId="35" borderId="0" xfId="0" applyFont="1" applyFill="1" applyBorder="1" applyAlignment="1">
      <alignment horizontal="left" readingOrder="1"/>
    </xf>
    <xf numFmtId="0" fontId="0" fillId="10" borderId="0" xfId="0" applyFill="1" applyAlignment="1">
      <alignment/>
    </xf>
    <xf numFmtId="0" fontId="1" fillId="10" borderId="0" xfId="0" applyFont="1" applyFill="1" applyAlignment="1">
      <alignment/>
    </xf>
    <xf numFmtId="0" fontId="0" fillId="10" borderId="0" xfId="0" applyFont="1" applyFill="1" applyAlignment="1">
      <alignment/>
    </xf>
    <xf numFmtId="0" fontId="2" fillId="11" borderId="0" xfId="0" applyFont="1" applyFill="1" applyBorder="1" applyAlignment="1">
      <alignment horizontal="center" vertical="top" wrapText="1" readingOrder="1"/>
    </xf>
    <xf numFmtId="0" fontId="1" fillId="11" borderId="0" xfId="0" applyFont="1" applyFill="1" applyAlignment="1">
      <alignment horizontal="center"/>
    </xf>
    <xf numFmtId="0" fontId="1" fillId="16" borderId="23" xfId="0" applyFont="1" applyFill="1" applyBorder="1" applyAlignment="1">
      <alignment wrapText="1"/>
    </xf>
    <xf numFmtId="0" fontId="0" fillId="16" borderId="23" xfId="0" applyFill="1" applyBorder="1" applyAlignment="1">
      <alignment wrapText="1"/>
    </xf>
    <xf numFmtId="0" fontId="38" fillId="0" borderId="0" xfId="53" applyAlignment="1" applyProtection="1">
      <alignment/>
      <protection/>
    </xf>
    <xf numFmtId="0" fontId="0" fillId="36" borderId="24" xfId="0" applyFont="1" applyFill="1" applyBorder="1" applyAlignment="1">
      <alignment wrapText="1"/>
    </xf>
    <xf numFmtId="0" fontId="0" fillId="36" borderId="19" xfId="0" applyFill="1" applyBorder="1" applyAlignment="1">
      <alignment wrapText="1"/>
    </xf>
    <xf numFmtId="0" fontId="0" fillId="36" borderId="25" xfId="0" applyFill="1" applyBorder="1" applyAlignment="1">
      <alignment wrapText="1"/>
    </xf>
    <xf numFmtId="0" fontId="0" fillId="36" borderId="26" xfId="0" applyFill="1" applyBorder="1" applyAlignment="1">
      <alignment wrapText="1"/>
    </xf>
    <xf numFmtId="0" fontId="0" fillId="36" borderId="0" xfId="0" applyFill="1" applyBorder="1" applyAlignment="1">
      <alignment wrapText="1"/>
    </xf>
    <xf numFmtId="0" fontId="0" fillId="36" borderId="27" xfId="0" applyFill="1" applyBorder="1" applyAlignment="1">
      <alignment wrapText="1"/>
    </xf>
    <xf numFmtId="0" fontId="0" fillId="36" borderId="28" xfId="0" applyFill="1" applyBorder="1" applyAlignment="1">
      <alignment wrapText="1"/>
    </xf>
    <xf numFmtId="0" fontId="0" fillId="36" borderId="20" xfId="0" applyFill="1" applyBorder="1" applyAlignment="1">
      <alignment wrapText="1"/>
    </xf>
    <xf numFmtId="0" fontId="0" fillId="36" borderId="29" xfId="0" applyFill="1" applyBorder="1" applyAlignment="1">
      <alignment wrapText="1"/>
    </xf>
    <xf numFmtId="0" fontId="0" fillId="10" borderId="0" xfId="0" applyNumberFormat="1" applyFill="1" applyAlignment="1">
      <alignment wrapText="1"/>
    </xf>
    <xf numFmtId="0" fontId="0" fillId="10" borderId="0" xfId="0" applyFill="1" applyAlignment="1">
      <alignment wrapText="1"/>
    </xf>
    <xf numFmtId="0" fontId="0" fillId="10" borderId="0" xfId="0" applyFont="1" applyFill="1" applyAlignment="1">
      <alignment wrapText="1"/>
    </xf>
    <xf numFmtId="0" fontId="1" fillId="10" borderId="0" xfId="0" applyFont="1" applyFill="1" applyAlignment="1">
      <alignment wrapText="1"/>
    </xf>
    <xf numFmtId="0" fontId="48" fillId="0" borderId="0" xfId="53" applyFont="1" applyFill="1" applyAlignment="1" applyProtection="1">
      <alignment horizontal="left" readingOrder="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hitehouse.gov/omb/fedreg_1997standard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N261"/>
  <sheetViews>
    <sheetView tabSelected="1" zoomScalePageLayoutView="0" workbookViewId="0" topLeftCell="A1">
      <selection activeCell="A5" sqref="A5:L5"/>
    </sheetView>
  </sheetViews>
  <sheetFormatPr defaultColWidth="9.140625" defaultRowHeight="12.75"/>
  <cols>
    <col min="1" max="1" width="49.7109375" style="49" customWidth="1"/>
    <col min="2" max="2" width="11.140625" style="7" customWidth="1"/>
    <col min="3" max="3" width="9.140625" style="7" customWidth="1"/>
    <col min="4" max="4" width="8.00390625" style="7" bestFit="1" customWidth="1"/>
    <col min="5" max="5" width="7.7109375" style="7" customWidth="1"/>
    <col min="6" max="6" width="8.57421875" style="7" bestFit="1" customWidth="1"/>
    <col min="7" max="7" width="11.421875" style="7" bestFit="1" customWidth="1"/>
    <col min="8" max="8" width="8.00390625" style="7" bestFit="1" customWidth="1"/>
    <col min="9" max="9" width="11.7109375" style="7" customWidth="1"/>
    <col min="10" max="10" width="9.8515625" style="7" customWidth="1"/>
    <col min="11" max="11" width="11.7109375" style="7" customWidth="1"/>
    <col min="12" max="12" width="11.00390625" style="7" customWidth="1"/>
    <col min="13" max="13" width="7.421875" style="7" bestFit="1" customWidth="1"/>
    <col min="14" max="14" width="7.421875" style="48" bestFit="1" customWidth="1"/>
    <col min="15" max="16384" width="9.140625" style="7" customWidth="1"/>
  </cols>
  <sheetData>
    <row r="1" spans="1:14" ht="46.5" customHeight="1">
      <c r="A1" s="1" t="s">
        <v>29</v>
      </c>
      <c r="B1" s="2" t="s">
        <v>30</v>
      </c>
      <c r="C1" s="2" t="s">
        <v>0</v>
      </c>
      <c r="D1" s="2" t="s">
        <v>0</v>
      </c>
      <c r="E1" s="2" t="s">
        <v>0</v>
      </c>
      <c r="F1" s="2" t="s">
        <v>0</v>
      </c>
      <c r="G1" s="2" t="s">
        <v>0</v>
      </c>
      <c r="H1" s="2" t="s">
        <v>0</v>
      </c>
      <c r="I1" s="2" t="s">
        <v>0</v>
      </c>
      <c r="J1" s="3"/>
      <c r="K1" s="4" t="s">
        <v>31</v>
      </c>
      <c r="L1" s="4" t="s">
        <v>32</v>
      </c>
      <c r="M1" s="5"/>
      <c r="N1" s="6"/>
    </row>
    <row r="2" spans="1:14" ht="71.25" customHeight="1">
      <c r="A2" s="8"/>
      <c r="B2" s="9" t="s">
        <v>2</v>
      </c>
      <c r="C2" s="9" t="s">
        <v>4</v>
      </c>
      <c r="D2" s="9" t="s">
        <v>5</v>
      </c>
      <c r="E2" s="9" t="s">
        <v>6</v>
      </c>
      <c r="F2" s="9" t="s">
        <v>7</v>
      </c>
      <c r="G2" s="9" t="s">
        <v>8</v>
      </c>
      <c r="H2" s="9" t="s">
        <v>9</v>
      </c>
      <c r="I2" s="9" t="s">
        <v>3</v>
      </c>
      <c r="J2" s="9" t="s">
        <v>1</v>
      </c>
      <c r="K2" s="10"/>
      <c r="L2" s="10"/>
      <c r="M2" s="11"/>
      <c r="N2" s="12"/>
    </row>
    <row r="3" spans="1:14" ht="23.25" customHeight="1">
      <c r="A3" s="13" t="s">
        <v>33</v>
      </c>
      <c r="B3" s="14">
        <v>2915918</v>
      </c>
      <c r="C3" s="14">
        <v>2245229</v>
      </c>
      <c r="D3" s="14">
        <v>449895</v>
      </c>
      <c r="E3" s="14">
        <v>22248</v>
      </c>
      <c r="F3" s="14">
        <v>36102</v>
      </c>
      <c r="G3" s="14">
        <v>5863</v>
      </c>
      <c r="H3" s="14">
        <v>99571</v>
      </c>
      <c r="I3" s="14">
        <v>57010</v>
      </c>
      <c r="J3" s="14">
        <v>186050</v>
      </c>
      <c r="K3" s="15">
        <f>J3/B3</f>
        <v>0.063804949247544</v>
      </c>
      <c r="L3" s="15">
        <f>(SUM(D3:I3))/B3</f>
        <v>0.23000955445249147</v>
      </c>
      <c r="M3" s="16"/>
      <c r="N3" s="6"/>
    </row>
    <row r="4" spans="1:14" ht="15.75" customHeight="1">
      <c r="A4" s="17" t="s">
        <v>34</v>
      </c>
      <c r="B4" s="18"/>
      <c r="C4" s="18"/>
      <c r="D4" s="18"/>
      <c r="E4" s="18"/>
      <c r="F4" s="18"/>
      <c r="G4" s="18"/>
      <c r="H4" s="18"/>
      <c r="I4" s="18"/>
      <c r="J4" s="18"/>
      <c r="K4" s="19"/>
      <c r="L4" s="19"/>
      <c r="M4" s="20"/>
      <c r="N4" s="21"/>
    </row>
    <row r="5" spans="1:14" ht="15.75" customHeight="1">
      <c r="A5" s="53" t="s">
        <v>10</v>
      </c>
      <c r="B5" s="54"/>
      <c r="C5" s="54"/>
      <c r="D5" s="54"/>
      <c r="E5" s="54"/>
      <c r="F5" s="54"/>
      <c r="G5" s="54"/>
      <c r="H5" s="54"/>
      <c r="I5" s="54"/>
      <c r="J5" s="54"/>
      <c r="K5" s="54"/>
      <c r="L5" s="54"/>
      <c r="M5" s="20"/>
      <c r="N5" s="22"/>
    </row>
    <row r="6" spans="1:14" ht="15.75" customHeight="1">
      <c r="A6" s="23" t="s">
        <v>35</v>
      </c>
      <c r="B6" s="24"/>
      <c r="C6" s="24"/>
      <c r="D6" s="24"/>
      <c r="E6" s="24"/>
      <c r="F6" s="24"/>
      <c r="G6" s="24"/>
      <c r="H6" s="24"/>
      <c r="I6" s="24"/>
      <c r="J6" s="24"/>
      <c r="K6" s="24"/>
      <c r="L6" s="25"/>
      <c r="M6" s="20"/>
      <c r="N6" s="21"/>
    </row>
    <row r="7" spans="1:14" ht="15.75" customHeight="1">
      <c r="A7" s="26" t="s">
        <v>36</v>
      </c>
      <c r="B7" s="27">
        <v>4343</v>
      </c>
      <c r="C7" s="27">
        <v>1942</v>
      </c>
      <c r="D7" s="27">
        <v>2275</v>
      </c>
      <c r="E7" s="27">
        <v>22</v>
      </c>
      <c r="F7" s="27">
        <v>15</v>
      </c>
      <c r="G7" s="27">
        <v>0</v>
      </c>
      <c r="H7" s="27">
        <v>53</v>
      </c>
      <c r="I7" s="27">
        <v>36</v>
      </c>
      <c r="J7" s="27">
        <v>128</v>
      </c>
      <c r="K7" s="28">
        <f aca="true" t="shared" si="0" ref="K7:K70">J7/B7</f>
        <v>0.029472714713331797</v>
      </c>
      <c r="L7" s="29">
        <f aca="true" t="shared" si="1" ref="L7:L70">(SUM(D7:I7))/B7</f>
        <v>0.5528436564586692</v>
      </c>
      <c r="M7" s="20"/>
      <c r="N7" s="21"/>
    </row>
    <row r="8" spans="1:14" ht="15.75" customHeight="1">
      <c r="A8" s="26" t="s">
        <v>37</v>
      </c>
      <c r="B8" s="27">
        <v>16268</v>
      </c>
      <c r="C8" s="27">
        <v>11518</v>
      </c>
      <c r="D8" s="27">
        <v>4143</v>
      </c>
      <c r="E8" s="27">
        <v>74</v>
      </c>
      <c r="F8" s="27">
        <v>98</v>
      </c>
      <c r="G8" s="27">
        <v>4</v>
      </c>
      <c r="H8" s="27">
        <v>178</v>
      </c>
      <c r="I8" s="27">
        <v>253</v>
      </c>
      <c r="J8" s="27">
        <v>462</v>
      </c>
      <c r="K8" s="28">
        <f t="shared" si="0"/>
        <v>0.028399311531841654</v>
      </c>
      <c r="L8" s="29">
        <f t="shared" si="1"/>
        <v>0.29198426358495205</v>
      </c>
      <c r="M8" s="20"/>
      <c r="N8" s="21"/>
    </row>
    <row r="9" spans="1:14" ht="15.75" customHeight="1">
      <c r="A9" s="26" t="s">
        <v>38</v>
      </c>
      <c r="B9" s="27">
        <v>1468</v>
      </c>
      <c r="C9" s="27">
        <v>1302</v>
      </c>
      <c r="D9" s="27">
        <v>107</v>
      </c>
      <c r="E9" s="27">
        <v>0</v>
      </c>
      <c r="F9" s="27">
        <v>32</v>
      </c>
      <c r="G9" s="27">
        <v>0</v>
      </c>
      <c r="H9" s="27">
        <v>5</v>
      </c>
      <c r="I9" s="27">
        <v>22</v>
      </c>
      <c r="J9" s="27">
        <v>30</v>
      </c>
      <c r="K9" s="28">
        <f t="shared" si="0"/>
        <v>0.020435967302452316</v>
      </c>
      <c r="L9" s="29">
        <f t="shared" si="1"/>
        <v>0.11307901907356949</v>
      </c>
      <c r="M9" s="20"/>
      <c r="N9" s="21"/>
    </row>
    <row r="10" spans="1:14" ht="15.75" customHeight="1">
      <c r="A10" s="26" t="s">
        <v>39</v>
      </c>
      <c r="B10" s="27">
        <v>9717</v>
      </c>
      <c r="C10" s="27">
        <v>7184</v>
      </c>
      <c r="D10" s="27">
        <v>2061</v>
      </c>
      <c r="E10" s="27">
        <v>111</v>
      </c>
      <c r="F10" s="27">
        <v>34</v>
      </c>
      <c r="G10" s="27">
        <v>1</v>
      </c>
      <c r="H10" s="27">
        <v>158</v>
      </c>
      <c r="I10" s="27">
        <v>168</v>
      </c>
      <c r="J10" s="27">
        <v>267</v>
      </c>
      <c r="K10" s="28">
        <f t="shared" si="0"/>
        <v>0.02747761654831738</v>
      </c>
      <c r="L10" s="29">
        <f t="shared" si="1"/>
        <v>0.2606771637336627</v>
      </c>
      <c r="M10" s="20"/>
      <c r="N10" s="22"/>
    </row>
    <row r="11" spans="1:14" ht="15.75" customHeight="1">
      <c r="A11" s="26" t="s">
        <v>40</v>
      </c>
      <c r="B11" s="27">
        <v>3558</v>
      </c>
      <c r="C11" s="27">
        <v>1843</v>
      </c>
      <c r="D11" s="27">
        <v>1608</v>
      </c>
      <c r="E11" s="27">
        <v>9</v>
      </c>
      <c r="F11" s="27">
        <v>5</v>
      </c>
      <c r="G11" s="27">
        <v>5</v>
      </c>
      <c r="H11" s="27">
        <v>39</v>
      </c>
      <c r="I11" s="27">
        <v>49</v>
      </c>
      <c r="J11" s="27">
        <v>66</v>
      </c>
      <c r="K11" s="28">
        <f t="shared" si="0"/>
        <v>0.01854974704890388</v>
      </c>
      <c r="L11" s="29">
        <f t="shared" si="1"/>
        <v>0.4820123664980326</v>
      </c>
      <c r="M11" s="20"/>
      <c r="N11" s="21"/>
    </row>
    <row r="12" spans="1:14" ht="15.75" customHeight="1">
      <c r="A12" s="26" t="s">
        <v>41</v>
      </c>
      <c r="B12" s="27">
        <v>3234</v>
      </c>
      <c r="C12" s="27">
        <v>1960</v>
      </c>
      <c r="D12" s="27">
        <v>1198</v>
      </c>
      <c r="E12" s="27">
        <v>13</v>
      </c>
      <c r="F12" s="27">
        <v>16</v>
      </c>
      <c r="G12" s="27">
        <v>0</v>
      </c>
      <c r="H12" s="27">
        <v>11</v>
      </c>
      <c r="I12" s="27">
        <v>36</v>
      </c>
      <c r="J12" s="27">
        <v>41</v>
      </c>
      <c r="K12" s="28">
        <f t="shared" si="0"/>
        <v>0.012677798392084107</v>
      </c>
      <c r="L12" s="29">
        <f t="shared" si="1"/>
        <v>0.3939393939393939</v>
      </c>
      <c r="M12" s="20"/>
      <c r="N12" s="22"/>
    </row>
    <row r="13" spans="1:14" ht="15.75" customHeight="1">
      <c r="A13" s="26" t="s">
        <v>42</v>
      </c>
      <c r="B13" s="27">
        <v>19573</v>
      </c>
      <c r="C13" s="27">
        <v>17300</v>
      </c>
      <c r="D13" s="27">
        <v>604</v>
      </c>
      <c r="E13" s="27">
        <v>110</v>
      </c>
      <c r="F13" s="27">
        <v>211</v>
      </c>
      <c r="G13" s="27">
        <v>40</v>
      </c>
      <c r="H13" s="27">
        <v>966</v>
      </c>
      <c r="I13" s="27">
        <v>342</v>
      </c>
      <c r="J13" s="27">
        <v>1700</v>
      </c>
      <c r="K13" s="28">
        <f t="shared" si="0"/>
        <v>0.08685434016246871</v>
      </c>
      <c r="L13" s="29">
        <f t="shared" si="1"/>
        <v>0.11612936187605374</v>
      </c>
      <c r="M13" s="20"/>
      <c r="N13" s="21"/>
    </row>
    <row r="14" spans="1:14" ht="15.75" customHeight="1">
      <c r="A14" s="26" t="s">
        <v>43</v>
      </c>
      <c r="B14" s="27">
        <v>3480</v>
      </c>
      <c r="C14" s="27">
        <v>2342</v>
      </c>
      <c r="D14" s="27">
        <v>1011</v>
      </c>
      <c r="E14" s="27">
        <v>8</v>
      </c>
      <c r="F14" s="27">
        <v>6</v>
      </c>
      <c r="G14" s="27">
        <v>0</v>
      </c>
      <c r="H14" s="27">
        <v>55</v>
      </c>
      <c r="I14" s="27">
        <v>58</v>
      </c>
      <c r="J14" s="27">
        <v>87</v>
      </c>
      <c r="K14" s="28">
        <f t="shared" si="0"/>
        <v>0.025</v>
      </c>
      <c r="L14" s="29">
        <f t="shared" si="1"/>
        <v>0.32701149425287357</v>
      </c>
      <c r="M14" s="20"/>
      <c r="N14" s="21"/>
    </row>
    <row r="15" spans="1:14" ht="15.75" customHeight="1">
      <c r="A15" s="26" t="s">
        <v>44</v>
      </c>
      <c r="B15" s="27">
        <v>74655</v>
      </c>
      <c r="C15" s="27">
        <v>64945</v>
      </c>
      <c r="D15" s="27">
        <v>1494</v>
      </c>
      <c r="E15" s="27">
        <v>879</v>
      </c>
      <c r="F15" s="27">
        <v>3252</v>
      </c>
      <c r="G15" s="27">
        <v>121</v>
      </c>
      <c r="H15" s="27">
        <v>2362</v>
      </c>
      <c r="I15" s="27">
        <v>1602</v>
      </c>
      <c r="J15" s="27">
        <v>5563</v>
      </c>
      <c r="K15" s="28">
        <f t="shared" si="0"/>
        <v>0.07451610742749984</v>
      </c>
      <c r="L15" s="29">
        <f t="shared" si="1"/>
        <v>0.13006496550800348</v>
      </c>
      <c r="M15" s="20"/>
      <c r="N15" s="22"/>
    </row>
    <row r="16" spans="1:14" ht="15.75" customHeight="1">
      <c r="A16" s="26" t="s">
        <v>45</v>
      </c>
      <c r="B16" s="27">
        <v>10893</v>
      </c>
      <c r="C16" s="27">
        <v>9523</v>
      </c>
      <c r="D16" s="27">
        <v>48</v>
      </c>
      <c r="E16" s="27">
        <v>83</v>
      </c>
      <c r="F16" s="27">
        <v>74</v>
      </c>
      <c r="G16" s="27">
        <v>20</v>
      </c>
      <c r="H16" s="27">
        <v>893</v>
      </c>
      <c r="I16" s="27">
        <v>252</v>
      </c>
      <c r="J16" s="27">
        <v>1664</v>
      </c>
      <c r="K16" s="28">
        <f t="shared" si="0"/>
        <v>0.152758652345543</v>
      </c>
      <c r="L16" s="29">
        <f t="shared" si="1"/>
        <v>0.12576884237583769</v>
      </c>
      <c r="M16" s="20"/>
      <c r="N16" s="22"/>
    </row>
    <row r="17" spans="1:14" ht="15.75" customHeight="1">
      <c r="A17" s="26" t="s">
        <v>46</v>
      </c>
      <c r="B17" s="27">
        <v>3640</v>
      </c>
      <c r="C17" s="27">
        <v>2826</v>
      </c>
      <c r="D17" s="27">
        <v>569</v>
      </c>
      <c r="E17" s="27">
        <v>15</v>
      </c>
      <c r="F17" s="27">
        <v>10</v>
      </c>
      <c r="G17" s="27">
        <v>0</v>
      </c>
      <c r="H17" s="27">
        <v>155</v>
      </c>
      <c r="I17" s="27">
        <v>65</v>
      </c>
      <c r="J17" s="27">
        <v>213</v>
      </c>
      <c r="K17" s="28">
        <f t="shared" si="0"/>
        <v>0.05851648351648352</v>
      </c>
      <c r="L17" s="29">
        <f t="shared" si="1"/>
        <v>0.22362637362637364</v>
      </c>
      <c r="M17" s="20"/>
      <c r="N17" s="21"/>
    </row>
    <row r="18" spans="1:14" ht="15.75" customHeight="1">
      <c r="A18" s="26" t="s">
        <v>47</v>
      </c>
      <c r="B18" s="27">
        <v>17117</v>
      </c>
      <c r="C18" s="27">
        <v>7511</v>
      </c>
      <c r="D18" s="27">
        <v>8944</v>
      </c>
      <c r="E18" s="27">
        <v>54</v>
      </c>
      <c r="F18" s="27">
        <v>112</v>
      </c>
      <c r="G18" s="27">
        <v>0</v>
      </c>
      <c r="H18" s="27">
        <v>251</v>
      </c>
      <c r="I18" s="27">
        <v>245</v>
      </c>
      <c r="J18" s="27">
        <v>513</v>
      </c>
      <c r="K18" s="28">
        <f t="shared" si="0"/>
        <v>0.029970205059297775</v>
      </c>
      <c r="L18" s="29">
        <f t="shared" si="1"/>
        <v>0.5611964713442776</v>
      </c>
      <c r="M18" s="20"/>
      <c r="N18" s="22"/>
    </row>
    <row r="19" spans="1:14" ht="15.75" customHeight="1">
      <c r="A19" s="26" t="s">
        <v>48</v>
      </c>
      <c r="B19" s="27">
        <v>2342</v>
      </c>
      <c r="C19" s="27">
        <v>1691</v>
      </c>
      <c r="D19" s="27">
        <v>603</v>
      </c>
      <c r="E19" s="27">
        <v>6</v>
      </c>
      <c r="F19" s="27">
        <v>18</v>
      </c>
      <c r="G19" s="27">
        <v>0</v>
      </c>
      <c r="H19" s="27">
        <v>14</v>
      </c>
      <c r="I19" s="27">
        <v>10</v>
      </c>
      <c r="J19" s="27">
        <v>44</v>
      </c>
      <c r="K19" s="28">
        <f t="shared" si="0"/>
        <v>0.018787361229718188</v>
      </c>
      <c r="L19" s="29">
        <f t="shared" si="1"/>
        <v>0.2779675491033305</v>
      </c>
      <c r="M19" s="20"/>
      <c r="N19" s="22"/>
    </row>
    <row r="20" spans="1:14" ht="15.75" customHeight="1">
      <c r="A20" s="26" t="s">
        <v>49</v>
      </c>
      <c r="B20" s="27">
        <v>4479</v>
      </c>
      <c r="C20" s="27">
        <v>2490</v>
      </c>
      <c r="D20" s="27">
        <v>1865</v>
      </c>
      <c r="E20" s="27">
        <v>12</v>
      </c>
      <c r="F20" s="27">
        <v>35</v>
      </c>
      <c r="G20" s="27">
        <v>0</v>
      </c>
      <c r="H20" s="27">
        <v>29</v>
      </c>
      <c r="I20" s="27">
        <v>48</v>
      </c>
      <c r="J20" s="27">
        <v>57</v>
      </c>
      <c r="K20" s="28">
        <f t="shared" si="0"/>
        <v>0.012726054922973878</v>
      </c>
      <c r="L20" s="29">
        <f t="shared" si="1"/>
        <v>0.44407233757535164</v>
      </c>
      <c r="M20" s="20"/>
      <c r="N20" s="21"/>
    </row>
    <row r="21" spans="1:14" ht="15.75" customHeight="1">
      <c r="A21" s="26" t="s">
        <v>50</v>
      </c>
      <c r="B21" s="27">
        <v>46426</v>
      </c>
      <c r="C21" s="27">
        <v>40922</v>
      </c>
      <c r="D21" s="27">
        <v>2795</v>
      </c>
      <c r="E21" s="27">
        <v>258</v>
      </c>
      <c r="F21" s="27">
        <v>526</v>
      </c>
      <c r="G21" s="27">
        <v>3</v>
      </c>
      <c r="H21" s="27">
        <v>1206</v>
      </c>
      <c r="I21" s="27">
        <v>716</v>
      </c>
      <c r="J21" s="27">
        <v>2172</v>
      </c>
      <c r="K21" s="28">
        <f t="shared" si="0"/>
        <v>0.04678412958256149</v>
      </c>
      <c r="L21" s="29">
        <f t="shared" si="1"/>
        <v>0.11855425838969542</v>
      </c>
      <c r="M21" s="20"/>
      <c r="N21" s="22"/>
    </row>
    <row r="22" spans="1:14" ht="15.75" customHeight="1">
      <c r="A22" s="26" t="s">
        <v>51</v>
      </c>
      <c r="B22" s="27">
        <v>17872</v>
      </c>
      <c r="C22" s="27">
        <v>9274</v>
      </c>
      <c r="D22" s="27">
        <v>8083</v>
      </c>
      <c r="E22" s="27">
        <v>61</v>
      </c>
      <c r="F22" s="27">
        <v>79</v>
      </c>
      <c r="G22" s="27">
        <v>5</v>
      </c>
      <c r="H22" s="27">
        <v>85</v>
      </c>
      <c r="I22" s="27">
        <v>285</v>
      </c>
      <c r="J22" s="27">
        <v>244</v>
      </c>
      <c r="K22" s="28">
        <f t="shared" si="0"/>
        <v>0.013652641002685765</v>
      </c>
      <c r="L22" s="29">
        <f t="shared" si="1"/>
        <v>0.48108773500447627</v>
      </c>
      <c r="M22" s="20"/>
      <c r="N22" s="21"/>
    </row>
    <row r="23" spans="1:14" ht="15.75" customHeight="1">
      <c r="A23" s="26" t="s">
        <v>52</v>
      </c>
      <c r="B23" s="27">
        <v>4202</v>
      </c>
      <c r="C23" s="27">
        <v>3588</v>
      </c>
      <c r="D23" s="27">
        <v>502</v>
      </c>
      <c r="E23" s="27">
        <v>13</v>
      </c>
      <c r="F23" s="27">
        <v>5</v>
      </c>
      <c r="G23" s="27">
        <v>7</v>
      </c>
      <c r="H23" s="27">
        <v>40</v>
      </c>
      <c r="I23" s="27">
        <v>47</v>
      </c>
      <c r="J23" s="27">
        <v>79</v>
      </c>
      <c r="K23" s="28">
        <f t="shared" si="0"/>
        <v>0.0188005711565921</v>
      </c>
      <c r="L23" s="29">
        <f t="shared" si="1"/>
        <v>0.14612089481199428</v>
      </c>
      <c r="M23" s="20"/>
      <c r="N23" s="22"/>
    </row>
    <row r="24" spans="1:14" ht="15.75" customHeight="1">
      <c r="A24" s="26" t="s">
        <v>53</v>
      </c>
      <c r="B24" s="27">
        <v>5554</v>
      </c>
      <c r="C24" s="27">
        <v>4924</v>
      </c>
      <c r="D24" s="27">
        <v>22</v>
      </c>
      <c r="E24" s="27">
        <v>38</v>
      </c>
      <c r="F24" s="27">
        <v>52</v>
      </c>
      <c r="G24" s="27">
        <v>1</v>
      </c>
      <c r="H24" s="27">
        <v>420</v>
      </c>
      <c r="I24" s="27">
        <v>97</v>
      </c>
      <c r="J24" s="27">
        <v>619</v>
      </c>
      <c r="K24" s="28">
        <f t="shared" si="0"/>
        <v>0.11145120633777458</v>
      </c>
      <c r="L24" s="29">
        <f t="shared" si="1"/>
        <v>0.11343176089305006</v>
      </c>
      <c r="M24" s="20"/>
      <c r="N24" s="22"/>
    </row>
    <row r="25" spans="1:14" ht="15.75" customHeight="1">
      <c r="A25" s="26" t="s">
        <v>54</v>
      </c>
      <c r="B25" s="27">
        <v>3706</v>
      </c>
      <c r="C25" s="27">
        <v>2226</v>
      </c>
      <c r="D25" s="27">
        <v>1372</v>
      </c>
      <c r="E25" s="27">
        <v>17</v>
      </c>
      <c r="F25" s="27">
        <v>1</v>
      </c>
      <c r="G25" s="27">
        <v>0</v>
      </c>
      <c r="H25" s="27">
        <v>45</v>
      </c>
      <c r="I25" s="27">
        <v>45</v>
      </c>
      <c r="J25" s="27">
        <v>77</v>
      </c>
      <c r="K25" s="28">
        <f t="shared" si="0"/>
        <v>0.02077711818672423</v>
      </c>
      <c r="L25" s="29">
        <f t="shared" si="1"/>
        <v>0.39935240151106316</v>
      </c>
      <c r="M25" s="20"/>
      <c r="N25" s="21"/>
    </row>
    <row r="26" spans="1:14" ht="15.75" customHeight="1">
      <c r="A26" s="26" t="s">
        <v>55</v>
      </c>
      <c r="B26" s="27">
        <v>14088</v>
      </c>
      <c r="C26" s="27">
        <v>11495</v>
      </c>
      <c r="D26" s="27">
        <v>296</v>
      </c>
      <c r="E26" s="27">
        <v>115</v>
      </c>
      <c r="F26" s="27">
        <v>101</v>
      </c>
      <c r="G26" s="27">
        <v>14</v>
      </c>
      <c r="H26" s="27">
        <v>1799</v>
      </c>
      <c r="I26" s="27">
        <v>268</v>
      </c>
      <c r="J26" s="27">
        <v>2684</v>
      </c>
      <c r="K26" s="28">
        <f t="shared" si="0"/>
        <v>0.19051675184554231</v>
      </c>
      <c r="L26" s="29">
        <f t="shared" si="1"/>
        <v>0.18405735377626348</v>
      </c>
      <c r="M26" s="20"/>
      <c r="N26" s="21"/>
    </row>
    <row r="27" spans="1:14" ht="15.75" customHeight="1">
      <c r="A27" s="26" t="s">
        <v>56</v>
      </c>
      <c r="B27" s="27">
        <v>5521</v>
      </c>
      <c r="C27" s="27">
        <v>4393</v>
      </c>
      <c r="D27" s="27">
        <v>1014</v>
      </c>
      <c r="E27" s="27">
        <v>16</v>
      </c>
      <c r="F27" s="27">
        <v>7</v>
      </c>
      <c r="G27" s="27">
        <v>0</v>
      </c>
      <c r="H27" s="27">
        <v>44</v>
      </c>
      <c r="I27" s="27">
        <v>47</v>
      </c>
      <c r="J27" s="27">
        <v>82</v>
      </c>
      <c r="K27" s="28">
        <f t="shared" si="0"/>
        <v>0.014852381814888608</v>
      </c>
      <c r="L27" s="29">
        <f t="shared" si="1"/>
        <v>0.20431081325846767</v>
      </c>
      <c r="M27" s="20"/>
      <c r="N27" s="22"/>
    </row>
    <row r="28" spans="1:14" ht="15.75" customHeight="1">
      <c r="A28" s="26" t="s">
        <v>57</v>
      </c>
      <c r="B28" s="27">
        <v>70098</v>
      </c>
      <c r="C28" s="27">
        <v>54804</v>
      </c>
      <c r="D28" s="27">
        <v>10631</v>
      </c>
      <c r="E28" s="27">
        <v>329</v>
      </c>
      <c r="F28" s="27">
        <v>1175</v>
      </c>
      <c r="G28" s="27">
        <v>33</v>
      </c>
      <c r="H28" s="27">
        <v>1618</v>
      </c>
      <c r="I28" s="27">
        <v>1508</v>
      </c>
      <c r="J28" s="27">
        <v>3413</v>
      </c>
      <c r="K28" s="28">
        <f t="shared" si="0"/>
        <v>0.0486889782875403</v>
      </c>
      <c r="L28" s="29">
        <f t="shared" si="1"/>
        <v>0.21818026191902765</v>
      </c>
      <c r="M28" s="20"/>
      <c r="N28" s="22"/>
    </row>
    <row r="29" spans="1:14" ht="15.75" customHeight="1">
      <c r="A29" s="30" t="s">
        <v>280</v>
      </c>
      <c r="B29" s="31">
        <f>3273+2059</f>
        <v>5332</v>
      </c>
      <c r="C29" s="31">
        <f>1925+2655</f>
        <v>4580</v>
      </c>
      <c r="D29" s="31">
        <f>3+52</f>
        <v>55</v>
      </c>
      <c r="E29" s="31">
        <f>42+77</f>
        <v>119</v>
      </c>
      <c r="F29" s="31">
        <f>2+0</f>
        <v>2</v>
      </c>
      <c r="G29" s="31">
        <f>0+0</f>
        <v>0</v>
      </c>
      <c r="H29" s="31">
        <f>30+418</f>
        <v>448</v>
      </c>
      <c r="I29" s="31">
        <f>59+69</f>
        <v>128</v>
      </c>
      <c r="J29" s="31">
        <f>61+740</f>
        <v>801</v>
      </c>
      <c r="K29" s="28">
        <f t="shared" si="0"/>
        <v>0.15022505626406601</v>
      </c>
      <c r="L29" s="29">
        <f t="shared" si="1"/>
        <v>0.14103525881470366</v>
      </c>
      <c r="M29" s="20"/>
      <c r="N29" s="21"/>
    </row>
    <row r="30" spans="1:14" ht="15.75" customHeight="1">
      <c r="A30" s="26" t="s">
        <v>58</v>
      </c>
      <c r="B30" s="27">
        <v>12027</v>
      </c>
      <c r="C30" s="27">
        <v>8486</v>
      </c>
      <c r="D30" s="27">
        <v>3231</v>
      </c>
      <c r="E30" s="27">
        <v>23</v>
      </c>
      <c r="F30" s="27">
        <v>34</v>
      </c>
      <c r="G30" s="27">
        <v>1</v>
      </c>
      <c r="H30" s="27">
        <v>120</v>
      </c>
      <c r="I30" s="27">
        <v>132</v>
      </c>
      <c r="J30" s="27">
        <v>249</v>
      </c>
      <c r="K30" s="28">
        <f t="shared" si="0"/>
        <v>0.02070341731105014</v>
      </c>
      <c r="L30" s="29">
        <f t="shared" si="1"/>
        <v>0.29442088633907043</v>
      </c>
      <c r="M30" s="20"/>
      <c r="N30" s="21"/>
    </row>
    <row r="31" spans="1:14" ht="15.75" customHeight="1">
      <c r="A31" s="26" t="s">
        <v>59</v>
      </c>
      <c r="B31" s="27">
        <v>4047</v>
      </c>
      <c r="C31" s="27">
        <v>3078</v>
      </c>
      <c r="D31" s="27">
        <v>61</v>
      </c>
      <c r="E31" s="27">
        <v>25</v>
      </c>
      <c r="F31" s="27">
        <v>86</v>
      </c>
      <c r="G31" s="27">
        <v>8</v>
      </c>
      <c r="H31" s="27">
        <v>693</v>
      </c>
      <c r="I31" s="27">
        <v>96</v>
      </c>
      <c r="J31" s="27">
        <v>1464</v>
      </c>
      <c r="K31" s="28">
        <f t="shared" si="0"/>
        <v>0.3617494440326168</v>
      </c>
      <c r="L31" s="29">
        <f t="shared" si="1"/>
        <v>0.23943661971830985</v>
      </c>
      <c r="M31" s="20"/>
      <c r="N31" s="22"/>
    </row>
    <row r="32" spans="1:14" ht="15.75" customHeight="1">
      <c r="A32" s="26" t="s">
        <v>60</v>
      </c>
      <c r="B32" s="27">
        <v>10415</v>
      </c>
      <c r="C32" s="27">
        <v>9145</v>
      </c>
      <c r="D32" s="27">
        <v>183</v>
      </c>
      <c r="E32" s="27">
        <v>71</v>
      </c>
      <c r="F32" s="27">
        <v>79</v>
      </c>
      <c r="G32" s="27">
        <v>2</v>
      </c>
      <c r="H32" s="27">
        <v>737</v>
      </c>
      <c r="I32" s="27">
        <v>198</v>
      </c>
      <c r="J32" s="27">
        <v>1988</v>
      </c>
      <c r="K32" s="28">
        <f t="shared" si="0"/>
        <v>0.19087854056649065</v>
      </c>
      <c r="L32" s="29">
        <f t="shared" si="1"/>
        <v>0.12193951032165147</v>
      </c>
      <c r="M32" s="20"/>
      <c r="N32" s="21"/>
    </row>
    <row r="33" spans="1:14" ht="15.75" customHeight="1">
      <c r="A33" s="26" t="s">
        <v>61</v>
      </c>
      <c r="B33" s="27">
        <v>11059</v>
      </c>
      <c r="C33" s="27">
        <v>7096</v>
      </c>
      <c r="D33" s="27">
        <v>403</v>
      </c>
      <c r="E33" s="27">
        <v>239</v>
      </c>
      <c r="F33" s="27">
        <v>53</v>
      </c>
      <c r="G33" s="27">
        <v>3</v>
      </c>
      <c r="H33" s="27">
        <v>2879</v>
      </c>
      <c r="I33" s="27">
        <v>386</v>
      </c>
      <c r="J33" s="27">
        <v>4442</v>
      </c>
      <c r="K33" s="28">
        <f t="shared" si="0"/>
        <v>0.40166380323718237</v>
      </c>
      <c r="L33" s="29">
        <f t="shared" si="1"/>
        <v>0.358350664617054</v>
      </c>
      <c r="M33" s="20"/>
      <c r="N33" s="22"/>
    </row>
    <row r="34" spans="1:14" ht="15.75" customHeight="1">
      <c r="A34" s="26" t="s">
        <v>62</v>
      </c>
      <c r="B34" s="27">
        <v>2246</v>
      </c>
      <c r="C34" s="27">
        <v>1749</v>
      </c>
      <c r="D34" s="27">
        <v>483</v>
      </c>
      <c r="E34" s="27">
        <v>2</v>
      </c>
      <c r="F34" s="27">
        <v>0</v>
      </c>
      <c r="G34" s="27">
        <v>0</v>
      </c>
      <c r="H34" s="27">
        <v>5</v>
      </c>
      <c r="I34" s="27">
        <v>7</v>
      </c>
      <c r="J34" s="27">
        <v>17</v>
      </c>
      <c r="K34" s="28">
        <f t="shared" si="0"/>
        <v>0.007569011576135352</v>
      </c>
      <c r="L34" s="29">
        <f t="shared" si="1"/>
        <v>0.22128227960819233</v>
      </c>
      <c r="M34" s="20"/>
      <c r="N34" s="22"/>
    </row>
    <row r="35" spans="1:14" ht="15.75" customHeight="1">
      <c r="A35" s="26" t="s">
        <v>63</v>
      </c>
      <c r="B35" s="27">
        <v>3371</v>
      </c>
      <c r="C35" s="27">
        <v>2696</v>
      </c>
      <c r="D35" s="27">
        <v>12</v>
      </c>
      <c r="E35" s="27">
        <v>103</v>
      </c>
      <c r="F35" s="27">
        <v>113</v>
      </c>
      <c r="G35" s="27">
        <v>0</v>
      </c>
      <c r="H35" s="27">
        <v>308</v>
      </c>
      <c r="I35" s="27">
        <v>139</v>
      </c>
      <c r="J35" s="27">
        <v>590</v>
      </c>
      <c r="K35" s="28">
        <f t="shared" si="0"/>
        <v>0.17502224859092258</v>
      </c>
      <c r="L35" s="29">
        <f t="shared" si="1"/>
        <v>0.20023731830317412</v>
      </c>
      <c r="M35" s="20"/>
      <c r="N35" s="22"/>
    </row>
    <row r="36" spans="1:14" ht="15.75" customHeight="1">
      <c r="A36" s="26" t="s">
        <v>281</v>
      </c>
      <c r="B36" s="27">
        <v>1981</v>
      </c>
      <c r="C36" s="27">
        <v>1650</v>
      </c>
      <c r="D36" s="27">
        <v>283</v>
      </c>
      <c r="E36" s="27">
        <v>6</v>
      </c>
      <c r="F36" s="27">
        <v>7</v>
      </c>
      <c r="G36" s="27">
        <v>0</v>
      </c>
      <c r="H36" s="27">
        <v>9</v>
      </c>
      <c r="I36" s="27">
        <v>26</v>
      </c>
      <c r="J36" s="27">
        <v>24</v>
      </c>
      <c r="K36" s="28">
        <f t="shared" si="0"/>
        <v>0.012115093387178193</v>
      </c>
      <c r="L36" s="29">
        <f t="shared" si="1"/>
        <v>0.16708732963149925</v>
      </c>
      <c r="M36" s="20"/>
      <c r="N36" s="22"/>
    </row>
    <row r="37" spans="1:14" ht="15.75" customHeight="1">
      <c r="A37" s="26" t="s">
        <v>64</v>
      </c>
      <c r="B37" s="27">
        <v>3751</v>
      </c>
      <c r="C37" s="27">
        <v>1373</v>
      </c>
      <c r="D37" s="27">
        <v>2252</v>
      </c>
      <c r="E37" s="27">
        <v>6</v>
      </c>
      <c r="F37" s="27">
        <v>23</v>
      </c>
      <c r="G37" s="27">
        <v>0</v>
      </c>
      <c r="H37" s="27">
        <v>61</v>
      </c>
      <c r="I37" s="27">
        <v>36</v>
      </c>
      <c r="J37" s="27">
        <v>92</v>
      </c>
      <c r="K37" s="28">
        <f t="shared" si="0"/>
        <v>0.024526792855238604</v>
      </c>
      <c r="L37" s="29">
        <f t="shared" si="1"/>
        <v>0.6339642761930152</v>
      </c>
      <c r="M37" s="20"/>
      <c r="N37" s="21"/>
    </row>
    <row r="38" spans="1:14" ht="15.75" customHeight="1">
      <c r="A38" s="26" t="s">
        <v>65</v>
      </c>
      <c r="B38" s="27">
        <v>8785</v>
      </c>
      <c r="C38" s="27">
        <v>7399</v>
      </c>
      <c r="D38" s="27">
        <v>1158</v>
      </c>
      <c r="E38" s="27">
        <v>17</v>
      </c>
      <c r="F38" s="27">
        <v>22</v>
      </c>
      <c r="G38" s="27">
        <v>0</v>
      </c>
      <c r="H38" s="27">
        <v>95</v>
      </c>
      <c r="I38" s="27">
        <v>94</v>
      </c>
      <c r="J38" s="27">
        <v>185</v>
      </c>
      <c r="K38" s="28">
        <f t="shared" si="0"/>
        <v>0.02105862265224815</v>
      </c>
      <c r="L38" s="29">
        <f t="shared" si="1"/>
        <v>0.15776892430278885</v>
      </c>
      <c r="M38" s="20"/>
      <c r="N38" s="21"/>
    </row>
    <row r="39" spans="1:14" ht="15.75" customHeight="1">
      <c r="A39" s="26" t="s">
        <v>66</v>
      </c>
      <c r="B39" s="27">
        <v>8929</v>
      </c>
      <c r="C39" s="27">
        <v>2938</v>
      </c>
      <c r="D39" s="27">
        <v>5782</v>
      </c>
      <c r="E39" s="27">
        <v>22</v>
      </c>
      <c r="F39" s="27">
        <v>18</v>
      </c>
      <c r="G39" s="27">
        <v>2</v>
      </c>
      <c r="H39" s="27">
        <v>38</v>
      </c>
      <c r="I39" s="27">
        <v>129</v>
      </c>
      <c r="J39" s="27">
        <v>104</v>
      </c>
      <c r="K39" s="28">
        <f t="shared" si="0"/>
        <v>0.011647440922835704</v>
      </c>
      <c r="L39" s="29">
        <f t="shared" si="1"/>
        <v>0.6709597939298914</v>
      </c>
      <c r="M39" s="20"/>
      <c r="N39" s="22"/>
    </row>
    <row r="40" spans="1:14" ht="15.75" customHeight="1">
      <c r="A40" s="26" t="s">
        <v>67</v>
      </c>
      <c r="B40" s="27">
        <v>6353</v>
      </c>
      <c r="C40" s="27">
        <v>4917</v>
      </c>
      <c r="D40" s="27">
        <v>1230</v>
      </c>
      <c r="E40" s="27">
        <v>14</v>
      </c>
      <c r="F40" s="27">
        <v>21</v>
      </c>
      <c r="G40" s="27">
        <v>2</v>
      </c>
      <c r="H40" s="27">
        <v>97</v>
      </c>
      <c r="I40" s="27">
        <v>72</v>
      </c>
      <c r="J40" s="27">
        <v>170</v>
      </c>
      <c r="K40" s="28">
        <f t="shared" si="0"/>
        <v>0.026759011490634345</v>
      </c>
      <c r="L40" s="29">
        <f t="shared" si="1"/>
        <v>0.22603494412088776</v>
      </c>
      <c r="M40" s="20"/>
      <c r="N40" s="22"/>
    </row>
    <row r="41" spans="1:14" ht="15.75" customHeight="1">
      <c r="A41" s="26" t="s">
        <v>68</v>
      </c>
      <c r="B41" s="27">
        <v>11725</v>
      </c>
      <c r="C41" s="27">
        <v>5006</v>
      </c>
      <c r="D41" s="27">
        <v>6235</v>
      </c>
      <c r="E41" s="27">
        <v>13</v>
      </c>
      <c r="F41" s="27">
        <v>41</v>
      </c>
      <c r="G41" s="27">
        <v>1</v>
      </c>
      <c r="H41" s="27">
        <v>357</v>
      </c>
      <c r="I41" s="27">
        <v>72</v>
      </c>
      <c r="J41" s="27">
        <v>562</v>
      </c>
      <c r="K41" s="28">
        <f t="shared" si="0"/>
        <v>0.0479317697228145</v>
      </c>
      <c r="L41" s="29">
        <f t="shared" si="1"/>
        <v>0.5730490405117271</v>
      </c>
      <c r="M41" s="20"/>
      <c r="N41" s="22"/>
    </row>
    <row r="42" spans="1:14" ht="15.75" customHeight="1">
      <c r="A42" s="26" t="s">
        <v>69</v>
      </c>
      <c r="B42" s="27">
        <v>3179</v>
      </c>
      <c r="C42" s="27">
        <v>787</v>
      </c>
      <c r="D42" s="27">
        <v>2342</v>
      </c>
      <c r="E42" s="27">
        <v>9</v>
      </c>
      <c r="F42" s="27">
        <v>9</v>
      </c>
      <c r="G42" s="27">
        <v>0</v>
      </c>
      <c r="H42" s="27">
        <v>6</v>
      </c>
      <c r="I42" s="27">
        <v>26</v>
      </c>
      <c r="J42" s="27">
        <v>33</v>
      </c>
      <c r="K42" s="28">
        <f t="shared" si="0"/>
        <v>0.010380622837370242</v>
      </c>
      <c r="L42" s="29">
        <f t="shared" si="1"/>
        <v>0.75243787354514</v>
      </c>
      <c r="M42" s="20"/>
      <c r="N42" s="21"/>
    </row>
    <row r="43" spans="1:14" ht="15.75" customHeight="1">
      <c r="A43" s="26" t="s">
        <v>70</v>
      </c>
      <c r="B43" s="27">
        <v>3618</v>
      </c>
      <c r="C43" s="27">
        <v>3155</v>
      </c>
      <c r="D43" s="27">
        <v>331</v>
      </c>
      <c r="E43" s="27">
        <v>2</v>
      </c>
      <c r="F43" s="27">
        <v>2</v>
      </c>
      <c r="G43" s="27">
        <v>1</v>
      </c>
      <c r="H43" s="27">
        <v>75</v>
      </c>
      <c r="I43" s="27">
        <v>52</v>
      </c>
      <c r="J43" s="27">
        <v>126</v>
      </c>
      <c r="K43" s="28">
        <f t="shared" si="0"/>
        <v>0.03482587064676617</v>
      </c>
      <c r="L43" s="29">
        <f t="shared" si="1"/>
        <v>0.12797125483692648</v>
      </c>
      <c r="M43" s="20"/>
      <c r="N43" s="22"/>
    </row>
    <row r="44" spans="1:14" ht="15.75" customHeight="1">
      <c r="A44" s="26" t="s">
        <v>71</v>
      </c>
      <c r="B44" s="27">
        <v>26332</v>
      </c>
      <c r="C44" s="27">
        <v>14482</v>
      </c>
      <c r="D44" s="27">
        <v>10615</v>
      </c>
      <c r="E44" s="27">
        <v>79</v>
      </c>
      <c r="F44" s="27">
        <v>179</v>
      </c>
      <c r="G44" s="27">
        <v>9</v>
      </c>
      <c r="H44" s="27">
        <v>626</v>
      </c>
      <c r="I44" s="27">
        <v>342</v>
      </c>
      <c r="J44" s="27">
        <v>1154</v>
      </c>
      <c r="K44" s="28">
        <f t="shared" si="0"/>
        <v>0.04382500379766064</v>
      </c>
      <c r="L44" s="29">
        <f t="shared" si="1"/>
        <v>0.45002278596384626</v>
      </c>
      <c r="M44" s="20"/>
      <c r="N44" s="21"/>
    </row>
    <row r="45" spans="1:14" ht="15.75" customHeight="1">
      <c r="A45" s="26" t="s">
        <v>72</v>
      </c>
      <c r="B45" s="27">
        <v>1227</v>
      </c>
      <c r="C45" s="27">
        <v>590</v>
      </c>
      <c r="D45" s="27">
        <v>591</v>
      </c>
      <c r="E45" s="27">
        <v>0</v>
      </c>
      <c r="F45" s="27">
        <v>4</v>
      </c>
      <c r="G45" s="27">
        <v>0</v>
      </c>
      <c r="H45" s="27">
        <v>24</v>
      </c>
      <c r="I45" s="27">
        <v>18</v>
      </c>
      <c r="J45" s="27">
        <v>39</v>
      </c>
      <c r="K45" s="28">
        <f t="shared" si="0"/>
        <v>0.03178484107579462</v>
      </c>
      <c r="L45" s="29">
        <f t="shared" si="1"/>
        <v>0.5191524042379788</v>
      </c>
      <c r="M45" s="20"/>
      <c r="N45" s="21"/>
    </row>
    <row r="46" spans="1:14" ht="15.75" customHeight="1">
      <c r="A46" s="26" t="s">
        <v>73</v>
      </c>
      <c r="B46" s="27">
        <v>3429</v>
      </c>
      <c r="C46" s="27">
        <v>2748</v>
      </c>
      <c r="D46" s="27">
        <v>614</v>
      </c>
      <c r="E46" s="27">
        <v>11</v>
      </c>
      <c r="F46" s="27">
        <v>10</v>
      </c>
      <c r="G46" s="27">
        <v>0</v>
      </c>
      <c r="H46" s="27">
        <v>19</v>
      </c>
      <c r="I46" s="27">
        <v>27</v>
      </c>
      <c r="J46" s="27">
        <v>50</v>
      </c>
      <c r="K46" s="28">
        <f t="shared" si="0"/>
        <v>0.014581510644502771</v>
      </c>
      <c r="L46" s="29">
        <f t="shared" si="1"/>
        <v>0.19860017497812774</v>
      </c>
      <c r="M46" s="20"/>
      <c r="N46" s="21"/>
    </row>
    <row r="47" spans="1:14" ht="15.75" customHeight="1">
      <c r="A47" s="26" t="s">
        <v>74</v>
      </c>
      <c r="B47" s="27">
        <v>4198</v>
      </c>
      <c r="C47" s="27">
        <v>2946</v>
      </c>
      <c r="D47" s="27">
        <v>1120</v>
      </c>
      <c r="E47" s="27">
        <v>7</v>
      </c>
      <c r="F47" s="27">
        <v>3</v>
      </c>
      <c r="G47" s="27">
        <v>0</v>
      </c>
      <c r="H47" s="27">
        <v>53</v>
      </c>
      <c r="I47" s="27">
        <v>69</v>
      </c>
      <c r="J47" s="27">
        <v>128</v>
      </c>
      <c r="K47" s="28">
        <f t="shared" si="0"/>
        <v>0.03049070986183897</v>
      </c>
      <c r="L47" s="29">
        <f t="shared" si="1"/>
        <v>0.29823725583611244</v>
      </c>
      <c r="M47" s="20"/>
      <c r="N47" s="22"/>
    </row>
    <row r="48" spans="1:14" ht="15.75" customHeight="1">
      <c r="A48" s="26" t="s">
        <v>75</v>
      </c>
      <c r="B48" s="27">
        <v>3481</v>
      </c>
      <c r="C48" s="27">
        <v>1036</v>
      </c>
      <c r="D48" s="27">
        <v>2303</v>
      </c>
      <c r="E48" s="27">
        <v>9</v>
      </c>
      <c r="F48" s="27">
        <v>1</v>
      </c>
      <c r="G48" s="27">
        <v>3</v>
      </c>
      <c r="H48" s="27">
        <v>119</v>
      </c>
      <c r="I48" s="27">
        <v>10</v>
      </c>
      <c r="J48" s="27">
        <v>145</v>
      </c>
      <c r="K48" s="28">
        <f t="shared" si="0"/>
        <v>0.04165469692617064</v>
      </c>
      <c r="L48" s="29">
        <f t="shared" si="1"/>
        <v>0.7023843723068084</v>
      </c>
      <c r="M48" s="20"/>
      <c r="N48" s="22"/>
    </row>
    <row r="49" spans="1:14" ht="15.75" customHeight="1">
      <c r="A49" s="26" t="s">
        <v>76</v>
      </c>
      <c r="B49" s="27">
        <v>78448</v>
      </c>
      <c r="C49" s="27">
        <v>66490</v>
      </c>
      <c r="D49" s="27">
        <v>4275</v>
      </c>
      <c r="E49" s="27">
        <v>825</v>
      </c>
      <c r="F49" s="27">
        <v>2332</v>
      </c>
      <c r="G49" s="27">
        <v>151</v>
      </c>
      <c r="H49" s="27">
        <v>2071</v>
      </c>
      <c r="I49" s="27">
        <v>2304</v>
      </c>
      <c r="J49" s="27">
        <v>4765</v>
      </c>
      <c r="K49" s="28">
        <f t="shared" si="0"/>
        <v>0.060740872934937795</v>
      </c>
      <c r="L49" s="29">
        <f t="shared" si="1"/>
        <v>0.15243218437691208</v>
      </c>
      <c r="M49" s="20"/>
      <c r="N49" s="21"/>
    </row>
    <row r="50" spans="1:14" ht="15.75" customHeight="1">
      <c r="A50" s="26" t="s">
        <v>77</v>
      </c>
      <c r="B50" s="27">
        <v>5722</v>
      </c>
      <c r="C50" s="27">
        <v>2976</v>
      </c>
      <c r="D50" s="27">
        <v>2586</v>
      </c>
      <c r="E50" s="27">
        <v>24</v>
      </c>
      <c r="F50" s="27">
        <v>11</v>
      </c>
      <c r="G50" s="27">
        <v>1</v>
      </c>
      <c r="H50" s="27">
        <v>64</v>
      </c>
      <c r="I50" s="27">
        <v>60</v>
      </c>
      <c r="J50" s="27">
        <v>130</v>
      </c>
      <c r="K50" s="28">
        <f t="shared" si="0"/>
        <v>0.022719328905976933</v>
      </c>
      <c r="L50" s="29">
        <f t="shared" si="1"/>
        <v>0.4799021321216358</v>
      </c>
      <c r="M50" s="20"/>
      <c r="N50" s="22"/>
    </row>
    <row r="51" spans="1:14" ht="15.75" customHeight="1">
      <c r="A51" s="26" t="s">
        <v>78</v>
      </c>
      <c r="B51" s="27">
        <v>2782</v>
      </c>
      <c r="C51" s="27">
        <v>2148</v>
      </c>
      <c r="D51" s="27">
        <v>442</v>
      </c>
      <c r="E51" s="27">
        <v>64</v>
      </c>
      <c r="F51" s="27">
        <v>2</v>
      </c>
      <c r="G51" s="27">
        <v>0</v>
      </c>
      <c r="H51" s="27">
        <v>50</v>
      </c>
      <c r="I51" s="27">
        <v>76</v>
      </c>
      <c r="J51" s="27">
        <v>81</v>
      </c>
      <c r="K51" s="28">
        <f t="shared" si="0"/>
        <v>0.029115744069015098</v>
      </c>
      <c r="L51" s="29">
        <f t="shared" si="1"/>
        <v>0.22789360172537743</v>
      </c>
      <c r="M51" s="20"/>
      <c r="N51" s="22"/>
    </row>
    <row r="52" spans="1:14" ht="15.75" customHeight="1">
      <c r="A52" s="26" t="s">
        <v>79</v>
      </c>
      <c r="B52" s="27">
        <v>23630</v>
      </c>
      <c r="C52" s="27">
        <v>9987</v>
      </c>
      <c r="D52" s="27">
        <v>12646</v>
      </c>
      <c r="E52" s="27">
        <v>130</v>
      </c>
      <c r="F52" s="27">
        <v>123</v>
      </c>
      <c r="G52" s="27">
        <v>8</v>
      </c>
      <c r="H52" s="27">
        <v>371</v>
      </c>
      <c r="I52" s="27">
        <v>365</v>
      </c>
      <c r="J52" s="27">
        <v>1102</v>
      </c>
      <c r="K52" s="28">
        <f t="shared" si="0"/>
        <v>0.04663563267033432</v>
      </c>
      <c r="L52" s="29">
        <f t="shared" si="1"/>
        <v>0.5773592890393567</v>
      </c>
      <c r="M52" s="20"/>
      <c r="N52" s="22"/>
    </row>
    <row r="53" spans="1:14" ht="15.75" customHeight="1">
      <c r="A53" s="26" t="s">
        <v>80</v>
      </c>
      <c r="B53" s="27">
        <v>89450</v>
      </c>
      <c r="C53" s="27">
        <v>62446</v>
      </c>
      <c r="D53" s="27">
        <v>7860</v>
      </c>
      <c r="E53" s="27">
        <v>1640</v>
      </c>
      <c r="F53" s="27">
        <v>4698</v>
      </c>
      <c r="G53" s="27">
        <v>101</v>
      </c>
      <c r="H53" s="27">
        <v>8981</v>
      </c>
      <c r="I53" s="27">
        <v>3724</v>
      </c>
      <c r="J53" s="27">
        <v>14463</v>
      </c>
      <c r="K53" s="28">
        <f t="shared" si="0"/>
        <v>0.16168809390721073</v>
      </c>
      <c r="L53" s="29">
        <f t="shared" si="1"/>
        <v>0.3018893236444941</v>
      </c>
      <c r="M53" s="20"/>
      <c r="N53" s="22"/>
    </row>
    <row r="54" spans="1:14" ht="15.75" customHeight="1">
      <c r="A54" s="26" t="s">
        <v>81</v>
      </c>
      <c r="B54" s="27">
        <v>7610</v>
      </c>
      <c r="C54" s="27">
        <v>6280</v>
      </c>
      <c r="D54" s="27">
        <v>20</v>
      </c>
      <c r="E54" s="27">
        <v>331</v>
      </c>
      <c r="F54" s="27">
        <v>273</v>
      </c>
      <c r="G54" s="27">
        <v>4</v>
      </c>
      <c r="H54" s="27">
        <v>414</v>
      </c>
      <c r="I54" s="27">
        <v>288</v>
      </c>
      <c r="J54" s="27">
        <v>656</v>
      </c>
      <c r="K54" s="28">
        <f t="shared" si="0"/>
        <v>0.08620236530880421</v>
      </c>
      <c r="L54" s="29">
        <f t="shared" si="1"/>
        <v>0.1747700394218134</v>
      </c>
      <c r="M54" s="20"/>
      <c r="N54" s="21"/>
    </row>
    <row r="55" spans="1:14" ht="15.75" customHeight="1">
      <c r="A55" s="26" t="s">
        <v>82</v>
      </c>
      <c r="B55" s="27">
        <v>5845</v>
      </c>
      <c r="C55" s="27">
        <v>4601</v>
      </c>
      <c r="D55" s="27">
        <v>948</v>
      </c>
      <c r="E55" s="27">
        <v>23</v>
      </c>
      <c r="F55" s="27">
        <v>47</v>
      </c>
      <c r="G55" s="27">
        <v>1</v>
      </c>
      <c r="H55" s="27">
        <v>110</v>
      </c>
      <c r="I55" s="27">
        <v>115</v>
      </c>
      <c r="J55" s="27">
        <v>223</v>
      </c>
      <c r="K55" s="28">
        <f t="shared" si="0"/>
        <v>0.038152266894781864</v>
      </c>
      <c r="L55" s="29">
        <f t="shared" si="1"/>
        <v>0.21283147989734816</v>
      </c>
      <c r="M55" s="20"/>
      <c r="N55" s="22"/>
    </row>
    <row r="56" spans="1:14" ht="15.75" customHeight="1">
      <c r="A56" s="26" t="s">
        <v>83</v>
      </c>
      <c r="B56" s="27">
        <v>7384</v>
      </c>
      <c r="C56" s="27">
        <v>6392</v>
      </c>
      <c r="D56" s="27">
        <v>27</v>
      </c>
      <c r="E56" s="27">
        <v>76</v>
      </c>
      <c r="F56" s="27">
        <v>45</v>
      </c>
      <c r="G56" s="27">
        <v>13</v>
      </c>
      <c r="H56" s="27">
        <v>660</v>
      </c>
      <c r="I56" s="27">
        <v>171</v>
      </c>
      <c r="J56" s="27">
        <v>1551</v>
      </c>
      <c r="K56" s="28">
        <f t="shared" si="0"/>
        <v>0.21004875406283857</v>
      </c>
      <c r="L56" s="29">
        <f t="shared" si="1"/>
        <v>0.13434452871072589</v>
      </c>
      <c r="M56" s="20"/>
      <c r="N56" s="21"/>
    </row>
    <row r="57" spans="1:14" ht="15.75" customHeight="1">
      <c r="A57" s="26" t="s">
        <v>84</v>
      </c>
      <c r="B57" s="27">
        <v>4430</v>
      </c>
      <c r="C57" s="27">
        <v>2939</v>
      </c>
      <c r="D57" s="27">
        <v>1120</v>
      </c>
      <c r="E57" s="27">
        <v>9</v>
      </c>
      <c r="F57" s="27">
        <v>9</v>
      </c>
      <c r="G57" s="27">
        <v>1</v>
      </c>
      <c r="H57" s="27">
        <v>290</v>
      </c>
      <c r="I57" s="27">
        <v>62</v>
      </c>
      <c r="J57" s="27">
        <v>388</v>
      </c>
      <c r="K57" s="28">
        <f t="shared" si="0"/>
        <v>0.08758465011286681</v>
      </c>
      <c r="L57" s="29">
        <f t="shared" si="1"/>
        <v>0.336568848758465</v>
      </c>
      <c r="M57" s="20"/>
      <c r="N57" s="21"/>
    </row>
    <row r="58" spans="1:14" ht="15.75" customHeight="1">
      <c r="A58" s="26" t="s">
        <v>85</v>
      </c>
      <c r="B58" s="27">
        <v>9516</v>
      </c>
      <c r="C58" s="27">
        <v>6570</v>
      </c>
      <c r="D58" s="27">
        <v>2186</v>
      </c>
      <c r="E58" s="27">
        <v>46</v>
      </c>
      <c r="F58" s="27">
        <v>6</v>
      </c>
      <c r="G58" s="27">
        <v>2</v>
      </c>
      <c r="H58" s="27">
        <v>591</v>
      </c>
      <c r="I58" s="27">
        <v>115</v>
      </c>
      <c r="J58" s="27">
        <v>813</v>
      </c>
      <c r="K58" s="28">
        <f t="shared" si="0"/>
        <v>0.08543505674653215</v>
      </c>
      <c r="L58" s="29">
        <f t="shared" si="1"/>
        <v>0.30958385876418665</v>
      </c>
      <c r="M58" s="20"/>
      <c r="N58" s="21"/>
    </row>
    <row r="59" spans="1:14" ht="15.75" customHeight="1">
      <c r="A59" s="26" t="s">
        <v>86</v>
      </c>
      <c r="B59" s="27">
        <v>4062</v>
      </c>
      <c r="C59" s="27">
        <v>3014</v>
      </c>
      <c r="D59" s="27">
        <v>906</v>
      </c>
      <c r="E59" s="27">
        <v>14</v>
      </c>
      <c r="F59" s="27">
        <v>7</v>
      </c>
      <c r="G59" s="27">
        <v>0</v>
      </c>
      <c r="H59" s="27">
        <v>59</v>
      </c>
      <c r="I59" s="27">
        <v>62</v>
      </c>
      <c r="J59" s="27">
        <v>129</v>
      </c>
      <c r="K59" s="28">
        <f t="shared" si="0"/>
        <v>0.03175775480059084</v>
      </c>
      <c r="L59" s="29">
        <f t="shared" si="1"/>
        <v>0.25800098473658295</v>
      </c>
      <c r="M59" s="20"/>
      <c r="N59" s="21"/>
    </row>
    <row r="60" spans="1:14" ht="15.75" customHeight="1">
      <c r="A60" s="26" t="s">
        <v>282</v>
      </c>
      <c r="B60" s="27">
        <v>5284</v>
      </c>
      <c r="C60" s="27">
        <v>3983</v>
      </c>
      <c r="D60" s="27">
        <v>1159</v>
      </c>
      <c r="E60" s="27">
        <v>15</v>
      </c>
      <c r="F60" s="27">
        <v>6</v>
      </c>
      <c r="G60" s="27">
        <v>1</v>
      </c>
      <c r="H60" s="27">
        <v>44</v>
      </c>
      <c r="I60" s="27">
        <v>76</v>
      </c>
      <c r="J60" s="27">
        <v>105</v>
      </c>
      <c r="K60" s="28">
        <f t="shared" si="0"/>
        <v>0.019871309613928842</v>
      </c>
      <c r="L60" s="29">
        <f t="shared" si="1"/>
        <v>0.24621498864496594</v>
      </c>
      <c r="M60" s="20"/>
      <c r="N60" s="21"/>
    </row>
    <row r="61" spans="1:14" ht="15.75" customHeight="1">
      <c r="A61" s="26" t="s">
        <v>87</v>
      </c>
      <c r="B61" s="27">
        <v>2732</v>
      </c>
      <c r="C61" s="27">
        <v>2373</v>
      </c>
      <c r="D61" s="27">
        <v>319</v>
      </c>
      <c r="E61" s="27">
        <v>8</v>
      </c>
      <c r="F61" s="27">
        <v>3</v>
      </c>
      <c r="G61" s="27">
        <v>0</v>
      </c>
      <c r="H61" s="27">
        <v>3</v>
      </c>
      <c r="I61" s="27">
        <v>26</v>
      </c>
      <c r="J61" s="27">
        <v>25</v>
      </c>
      <c r="K61" s="28">
        <f t="shared" si="0"/>
        <v>0.009150805270863836</v>
      </c>
      <c r="L61" s="29">
        <f t="shared" si="1"/>
        <v>0.13140556368960468</v>
      </c>
      <c r="M61" s="20"/>
      <c r="N61" s="22"/>
    </row>
    <row r="62" spans="1:14" ht="15.75" customHeight="1">
      <c r="A62" s="26" t="s">
        <v>88</v>
      </c>
      <c r="B62" s="27">
        <v>14330</v>
      </c>
      <c r="C62" s="27">
        <v>3868</v>
      </c>
      <c r="D62" s="27">
        <v>10225</v>
      </c>
      <c r="E62" s="27">
        <v>34</v>
      </c>
      <c r="F62" s="27">
        <v>45</v>
      </c>
      <c r="G62" s="27">
        <v>1</v>
      </c>
      <c r="H62" s="27">
        <v>45</v>
      </c>
      <c r="I62" s="27">
        <v>112</v>
      </c>
      <c r="J62" s="27">
        <v>174</v>
      </c>
      <c r="K62" s="28">
        <f t="shared" si="0"/>
        <v>0.012142358688066993</v>
      </c>
      <c r="L62" s="29">
        <f t="shared" si="1"/>
        <v>0.7300767620376832</v>
      </c>
      <c r="M62" s="20"/>
      <c r="N62" s="21"/>
    </row>
    <row r="63" spans="1:14" ht="15.75" customHeight="1">
      <c r="A63" s="26" t="s">
        <v>89</v>
      </c>
      <c r="B63" s="27">
        <v>2821</v>
      </c>
      <c r="C63" s="27">
        <v>1889</v>
      </c>
      <c r="D63" s="27">
        <v>496</v>
      </c>
      <c r="E63" s="27">
        <v>32</v>
      </c>
      <c r="F63" s="27">
        <v>5</v>
      </c>
      <c r="G63" s="27">
        <v>1</v>
      </c>
      <c r="H63" s="27">
        <v>355</v>
      </c>
      <c r="I63" s="27">
        <v>43</v>
      </c>
      <c r="J63" s="27">
        <v>497</v>
      </c>
      <c r="K63" s="28">
        <f t="shared" si="0"/>
        <v>0.1761786600496278</v>
      </c>
      <c r="L63" s="29">
        <f t="shared" si="1"/>
        <v>0.3303792981212336</v>
      </c>
      <c r="M63" s="20"/>
      <c r="N63" s="21"/>
    </row>
    <row r="64" spans="1:14" ht="15.75" customHeight="1">
      <c r="A64" s="26" t="s">
        <v>90</v>
      </c>
      <c r="B64" s="27">
        <v>15849</v>
      </c>
      <c r="C64" s="27">
        <v>8220</v>
      </c>
      <c r="D64" s="27">
        <v>5487</v>
      </c>
      <c r="E64" s="27">
        <v>54</v>
      </c>
      <c r="F64" s="27">
        <v>46</v>
      </c>
      <c r="G64" s="27">
        <v>17</v>
      </c>
      <c r="H64" s="27">
        <v>1693</v>
      </c>
      <c r="I64" s="27">
        <v>332</v>
      </c>
      <c r="J64" s="27">
        <v>2409</v>
      </c>
      <c r="K64" s="28">
        <f t="shared" si="0"/>
        <v>0.15199697141775506</v>
      </c>
      <c r="L64" s="29">
        <f t="shared" si="1"/>
        <v>0.4813552905546091</v>
      </c>
      <c r="M64" s="20"/>
      <c r="N64" s="22"/>
    </row>
    <row r="65" spans="1:14" ht="15.75" customHeight="1">
      <c r="A65" s="26" t="s">
        <v>91</v>
      </c>
      <c r="B65" s="27">
        <v>4045</v>
      </c>
      <c r="C65" s="27">
        <v>3263</v>
      </c>
      <c r="D65" s="27">
        <v>75</v>
      </c>
      <c r="E65" s="27">
        <v>132</v>
      </c>
      <c r="F65" s="27">
        <v>9</v>
      </c>
      <c r="G65" s="27">
        <v>2</v>
      </c>
      <c r="H65" s="27">
        <v>464</v>
      </c>
      <c r="I65" s="27">
        <v>100</v>
      </c>
      <c r="J65" s="27">
        <v>714</v>
      </c>
      <c r="K65" s="28">
        <f t="shared" si="0"/>
        <v>0.1765142150803461</v>
      </c>
      <c r="L65" s="29">
        <f t="shared" si="1"/>
        <v>0.19332509270704573</v>
      </c>
      <c r="M65" s="20"/>
      <c r="N65" s="21"/>
    </row>
    <row r="66" spans="1:14" ht="15.75" customHeight="1">
      <c r="A66" s="26" t="s">
        <v>92</v>
      </c>
      <c r="B66" s="27">
        <v>30841</v>
      </c>
      <c r="C66" s="27">
        <v>22473</v>
      </c>
      <c r="D66" s="27">
        <v>5859</v>
      </c>
      <c r="E66" s="27">
        <v>205</v>
      </c>
      <c r="F66" s="27">
        <v>241</v>
      </c>
      <c r="G66" s="27">
        <v>11</v>
      </c>
      <c r="H66" s="27">
        <v>1101</v>
      </c>
      <c r="I66" s="27">
        <v>951</v>
      </c>
      <c r="J66" s="27">
        <v>2461</v>
      </c>
      <c r="K66" s="28">
        <f t="shared" si="0"/>
        <v>0.07979637495541649</v>
      </c>
      <c r="L66" s="29">
        <f t="shared" si="1"/>
        <v>0.27132712947051</v>
      </c>
      <c r="M66" s="20"/>
      <c r="N66" s="22"/>
    </row>
    <row r="67" spans="1:14" ht="15.75" customHeight="1">
      <c r="A67" s="26" t="s">
        <v>93</v>
      </c>
      <c r="B67" s="27">
        <v>3154</v>
      </c>
      <c r="C67" s="27">
        <v>1673</v>
      </c>
      <c r="D67" s="27">
        <v>1405</v>
      </c>
      <c r="E67" s="27">
        <v>19</v>
      </c>
      <c r="F67" s="27">
        <v>12</v>
      </c>
      <c r="G67" s="27">
        <v>1</v>
      </c>
      <c r="H67" s="27">
        <v>13</v>
      </c>
      <c r="I67" s="27">
        <v>31</v>
      </c>
      <c r="J67" s="27">
        <v>57</v>
      </c>
      <c r="K67" s="28">
        <f t="shared" si="0"/>
        <v>0.018072289156626505</v>
      </c>
      <c r="L67" s="29">
        <f t="shared" si="1"/>
        <v>0.4695624603677869</v>
      </c>
      <c r="M67" s="20"/>
      <c r="N67" s="21"/>
    </row>
    <row r="68" spans="1:14" ht="15.75" customHeight="1">
      <c r="A68" s="26" t="s">
        <v>94</v>
      </c>
      <c r="B68" s="27">
        <v>35763</v>
      </c>
      <c r="C68" s="27">
        <v>24543</v>
      </c>
      <c r="D68" s="27">
        <v>8196</v>
      </c>
      <c r="E68" s="27">
        <v>149</v>
      </c>
      <c r="F68" s="27">
        <v>584</v>
      </c>
      <c r="G68" s="27">
        <v>12</v>
      </c>
      <c r="H68" s="27">
        <v>1423</v>
      </c>
      <c r="I68" s="27">
        <v>856</v>
      </c>
      <c r="J68" s="27">
        <v>2353</v>
      </c>
      <c r="K68" s="28">
        <f t="shared" si="0"/>
        <v>0.06579425663395129</v>
      </c>
      <c r="L68" s="29">
        <f t="shared" si="1"/>
        <v>0.3137320694572603</v>
      </c>
      <c r="M68" s="20"/>
      <c r="N68" s="22"/>
    </row>
    <row r="69" spans="1:14" ht="15.75" customHeight="1">
      <c r="A69" s="26" t="s">
        <v>95</v>
      </c>
      <c r="B69" s="27">
        <v>3128</v>
      </c>
      <c r="C69" s="27">
        <v>2556</v>
      </c>
      <c r="D69" s="27">
        <v>515</v>
      </c>
      <c r="E69" s="27">
        <v>12</v>
      </c>
      <c r="F69" s="27">
        <v>3</v>
      </c>
      <c r="G69" s="27">
        <v>0</v>
      </c>
      <c r="H69" s="27">
        <v>22</v>
      </c>
      <c r="I69" s="27">
        <v>20</v>
      </c>
      <c r="J69" s="27">
        <v>58</v>
      </c>
      <c r="K69" s="28">
        <f t="shared" si="0"/>
        <v>0.01854219948849105</v>
      </c>
      <c r="L69" s="29">
        <f t="shared" si="1"/>
        <v>0.18286445012787725</v>
      </c>
      <c r="M69" s="20"/>
      <c r="N69" s="21"/>
    </row>
    <row r="70" spans="1:14" ht="15.75" customHeight="1">
      <c r="A70" s="26" t="s">
        <v>96</v>
      </c>
      <c r="B70" s="27">
        <v>5731</v>
      </c>
      <c r="C70" s="27">
        <v>3166</v>
      </c>
      <c r="D70" s="27">
        <v>2442</v>
      </c>
      <c r="E70" s="27">
        <v>11</v>
      </c>
      <c r="F70" s="27">
        <v>9</v>
      </c>
      <c r="G70" s="27">
        <v>0</v>
      </c>
      <c r="H70" s="27">
        <v>47</v>
      </c>
      <c r="I70" s="27">
        <v>56</v>
      </c>
      <c r="J70" s="27">
        <v>95</v>
      </c>
      <c r="K70" s="28">
        <f t="shared" si="0"/>
        <v>0.016576513697435003</v>
      </c>
      <c r="L70" s="29">
        <f t="shared" si="1"/>
        <v>0.4475658698307451</v>
      </c>
      <c r="M70" s="20"/>
      <c r="N70" s="21"/>
    </row>
    <row r="71" spans="1:14" ht="15.75" customHeight="1">
      <c r="A71" s="26" t="s">
        <v>283</v>
      </c>
      <c r="B71" s="27">
        <v>5398</v>
      </c>
      <c r="C71" s="27">
        <v>2958</v>
      </c>
      <c r="D71" s="27">
        <v>2117</v>
      </c>
      <c r="E71" s="27">
        <v>11</v>
      </c>
      <c r="F71" s="27">
        <v>34</v>
      </c>
      <c r="G71" s="27">
        <v>1</v>
      </c>
      <c r="H71" s="27">
        <v>222</v>
      </c>
      <c r="I71" s="27">
        <v>55</v>
      </c>
      <c r="J71" s="27">
        <v>339</v>
      </c>
      <c r="K71" s="28">
        <f aca="true" t="shared" si="2" ref="K71:K122">J71/B71</f>
        <v>0.06280103742126714</v>
      </c>
      <c r="L71" s="29">
        <f aca="true" t="shared" si="3" ref="L71:L122">(SUM(D71:I71))/B71</f>
        <v>0.4520192663949611</v>
      </c>
      <c r="M71" s="20"/>
      <c r="N71" s="21"/>
    </row>
    <row r="72" spans="1:14" ht="15.75" customHeight="1">
      <c r="A72" s="26" t="s">
        <v>97</v>
      </c>
      <c r="B72" s="27">
        <v>10424</v>
      </c>
      <c r="C72" s="27">
        <v>4381</v>
      </c>
      <c r="D72" s="27">
        <v>5761</v>
      </c>
      <c r="E72" s="27">
        <v>49</v>
      </c>
      <c r="F72" s="27">
        <v>41</v>
      </c>
      <c r="G72" s="27">
        <v>2</v>
      </c>
      <c r="H72" s="27">
        <v>69</v>
      </c>
      <c r="I72" s="27">
        <v>121</v>
      </c>
      <c r="J72" s="27">
        <v>168</v>
      </c>
      <c r="K72" s="28">
        <f t="shared" si="2"/>
        <v>0.016116653875671526</v>
      </c>
      <c r="L72" s="29">
        <f t="shared" si="3"/>
        <v>0.5797198772064467</v>
      </c>
      <c r="M72" s="20"/>
      <c r="N72" s="22"/>
    </row>
    <row r="73" spans="1:14" ht="15.75" customHeight="1">
      <c r="A73" s="26" t="s">
        <v>98</v>
      </c>
      <c r="B73" s="27">
        <v>7060</v>
      </c>
      <c r="C73" s="27">
        <v>6293</v>
      </c>
      <c r="D73" s="27">
        <v>20</v>
      </c>
      <c r="E73" s="27">
        <v>219</v>
      </c>
      <c r="F73" s="27">
        <v>193</v>
      </c>
      <c r="G73" s="27">
        <v>10</v>
      </c>
      <c r="H73" s="27">
        <v>130</v>
      </c>
      <c r="I73" s="27">
        <v>195</v>
      </c>
      <c r="J73" s="27">
        <v>342</v>
      </c>
      <c r="K73" s="28">
        <f t="shared" si="2"/>
        <v>0.048441926345609065</v>
      </c>
      <c r="L73" s="29">
        <f t="shared" si="3"/>
        <v>0.10864022662889518</v>
      </c>
      <c r="M73" s="20"/>
      <c r="N73" s="21"/>
    </row>
    <row r="74" spans="1:14" ht="15.75" customHeight="1">
      <c r="A74" s="26" t="s">
        <v>99</v>
      </c>
      <c r="B74" s="27">
        <v>178734</v>
      </c>
      <c r="C74" s="27">
        <v>84629</v>
      </c>
      <c r="D74" s="27">
        <v>78846</v>
      </c>
      <c r="E74" s="27">
        <v>622</v>
      </c>
      <c r="F74" s="27">
        <v>3900</v>
      </c>
      <c r="G74" s="27">
        <v>146</v>
      </c>
      <c r="H74" s="27">
        <v>7431</v>
      </c>
      <c r="I74" s="27">
        <v>3160</v>
      </c>
      <c r="J74" s="27">
        <v>12606</v>
      </c>
      <c r="K74" s="28">
        <f t="shared" si="2"/>
        <v>0.07052939004330458</v>
      </c>
      <c r="L74" s="29">
        <f t="shared" si="3"/>
        <v>0.5265086665100093</v>
      </c>
      <c r="M74" s="20"/>
      <c r="N74" s="21"/>
    </row>
    <row r="75" spans="1:14" ht="15.75" customHeight="1">
      <c r="A75" s="26" t="s">
        <v>100</v>
      </c>
      <c r="B75" s="27">
        <v>2220</v>
      </c>
      <c r="C75" s="27">
        <v>1917</v>
      </c>
      <c r="D75" s="27">
        <v>170</v>
      </c>
      <c r="E75" s="27">
        <v>44</v>
      </c>
      <c r="F75" s="27">
        <v>2</v>
      </c>
      <c r="G75" s="27">
        <v>0</v>
      </c>
      <c r="H75" s="27">
        <v>39</v>
      </c>
      <c r="I75" s="27">
        <v>48</v>
      </c>
      <c r="J75" s="27">
        <v>67</v>
      </c>
      <c r="K75" s="28">
        <f t="shared" si="2"/>
        <v>0.03018018018018018</v>
      </c>
      <c r="L75" s="29">
        <f t="shared" si="3"/>
        <v>0.13648648648648648</v>
      </c>
      <c r="M75" s="20"/>
      <c r="N75" s="21"/>
    </row>
    <row r="76" spans="1:14" ht="15.75" customHeight="1">
      <c r="A76" s="26" t="s">
        <v>101</v>
      </c>
      <c r="B76" s="27">
        <v>9959</v>
      </c>
      <c r="C76" s="27">
        <v>7721</v>
      </c>
      <c r="D76" s="27">
        <v>1729</v>
      </c>
      <c r="E76" s="27">
        <v>39</v>
      </c>
      <c r="F76" s="27">
        <v>43</v>
      </c>
      <c r="G76" s="27">
        <v>1</v>
      </c>
      <c r="H76" s="27">
        <v>262</v>
      </c>
      <c r="I76" s="27">
        <v>164</v>
      </c>
      <c r="J76" s="27">
        <v>439</v>
      </c>
      <c r="K76" s="28">
        <f t="shared" si="2"/>
        <v>0.04408073099708806</v>
      </c>
      <c r="L76" s="29">
        <f t="shared" si="3"/>
        <v>0.22472135756602069</v>
      </c>
      <c r="M76" s="20"/>
      <c r="N76" s="22"/>
    </row>
    <row r="77" spans="1:14" ht="15.75" customHeight="1">
      <c r="A77" s="26" t="s">
        <v>102</v>
      </c>
      <c r="B77" s="27">
        <v>17186</v>
      </c>
      <c r="C77" s="27">
        <v>10061</v>
      </c>
      <c r="D77" s="27">
        <v>6464</v>
      </c>
      <c r="E77" s="27">
        <v>56</v>
      </c>
      <c r="F77" s="27">
        <v>161</v>
      </c>
      <c r="G77" s="27">
        <v>4</v>
      </c>
      <c r="H77" s="27">
        <v>255</v>
      </c>
      <c r="I77" s="27">
        <v>185</v>
      </c>
      <c r="J77" s="27">
        <v>438</v>
      </c>
      <c r="K77" s="28">
        <f t="shared" si="2"/>
        <v>0.02548586058419644</v>
      </c>
      <c r="L77" s="29">
        <f t="shared" si="3"/>
        <v>0.41458163621552424</v>
      </c>
      <c r="M77" s="20"/>
      <c r="N77" s="21"/>
    </row>
    <row r="78" spans="1:14" ht="15.75" customHeight="1">
      <c r="A78" s="26" t="s">
        <v>103</v>
      </c>
      <c r="B78" s="27">
        <v>18325</v>
      </c>
      <c r="C78" s="27">
        <v>13736</v>
      </c>
      <c r="D78" s="27">
        <v>3841</v>
      </c>
      <c r="E78" s="27">
        <v>75</v>
      </c>
      <c r="F78" s="27">
        <v>48</v>
      </c>
      <c r="G78" s="27">
        <v>9</v>
      </c>
      <c r="H78" s="27">
        <v>224</v>
      </c>
      <c r="I78" s="27">
        <v>392</v>
      </c>
      <c r="J78" s="27">
        <v>589</v>
      </c>
      <c r="K78" s="28">
        <f t="shared" si="2"/>
        <v>0.032141882673942704</v>
      </c>
      <c r="L78" s="29">
        <f t="shared" si="3"/>
        <v>0.2504229195088677</v>
      </c>
      <c r="M78" s="20"/>
      <c r="N78" s="21"/>
    </row>
    <row r="79" spans="1:14" ht="15.75" customHeight="1">
      <c r="A79" s="26" t="s">
        <v>104</v>
      </c>
      <c r="B79" s="27">
        <v>20110</v>
      </c>
      <c r="C79" s="27">
        <v>13464</v>
      </c>
      <c r="D79" s="27">
        <v>5864</v>
      </c>
      <c r="E79" s="27">
        <v>64</v>
      </c>
      <c r="F79" s="27">
        <v>195</v>
      </c>
      <c r="G79" s="27">
        <v>1</v>
      </c>
      <c r="H79" s="27">
        <v>244</v>
      </c>
      <c r="I79" s="27">
        <v>278</v>
      </c>
      <c r="J79" s="27">
        <v>541</v>
      </c>
      <c r="K79" s="28">
        <f t="shared" si="2"/>
        <v>0.026902038786673296</v>
      </c>
      <c r="L79" s="29">
        <f t="shared" si="3"/>
        <v>0.3304823470909995</v>
      </c>
      <c r="M79" s="20"/>
      <c r="N79" s="21"/>
    </row>
    <row r="80" spans="1:14" ht="15.75" customHeight="1">
      <c r="A80" s="26" t="s">
        <v>105</v>
      </c>
      <c r="B80" s="27">
        <v>3758</v>
      </c>
      <c r="C80" s="27">
        <v>2881</v>
      </c>
      <c r="D80" s="27">
        <v>787</v>
      </c>
      <c r="E80" s="27">
        <v>3</v>
      </c>
      <c r="F80" s="27">
        <v>2</v>
      </c>
      <c r="G80" s="27">
        <v>0</v>
      </c>
      <c r="H80" s="27">
        <v>32</v>
      </c>
      <c r="I80" s="27">
        <v>53</v>
      </c>
      <c r="J80" s="27">
        <v>67</v>
      </c>
      <c r="K80" s="28">
        <f t="shared" si="2"/>
        <v>0.017828632251197445</v>
      </c>
      <c r="L80" s="29">
        <f t="shared" si="3"/>
        <v>0.23336881319850986</v>
      </c>
      <c r="M80" s="20"/>
      <c r="N80" s="22"/>
    </row>
    <row r="81" spans="1:14" ht="15.75" customHeight="1">
      <c r="A81" s="26" t="s">
        <v>106</v>
      </c>
      <c r="B81" s="27">
        <v>3087</v>
      </c>
      <c r="C81" s="27">
        <v>1281</v>
      </c>
      <c r="D81" s="27">
        <v>1744</v>
      </c>
      <c r="E81" s="27">
        <v>4</v>
      </c>
      <c r="F81" s="27">
        <v>2</v>
      </c>
      <c r="G81" s="27">
        <v>0</v>
      </c>
      <c r="H81" s="27">
        <v>15</v>
      </c>
      <c r="I81" s="27">
        <v>41</v>
      </c>
      <c r="J81" s="27">
        <v>33</v>
      </c>
      <c r="K81" s="28">
        <f t="shared" si="2"/>
        <v>0.010689990281827016</v>
      </c>
      <c r="L81" s="29">
        <f t="shared" si="3"/>
        <v>0.5850340136054422</v>
      </c>
      <c r="M81" s="20"/>
      <c r="N81" s="22"/>
    </row>
    <row r="82" spans="1:14" ht="15.75" customHeight="1">
      <c r="A82" s="26" t="s">
        <v>107</v>
      </c>
      <c r="B82" s="27">
        <v>3516</v>
      </c>
      <c r="C82" s="27">
        <v>3048</v>
      </c>
      <c r="D82" s="27">
        <v>388</v>
      </c>
      <c r="E82" s="27">
        <v>9</v>
      </c>
      <c r="F82" s="27">
        <v>10</v>
      </c>
      <c r="G82" s="27">
        <v>0</v>
      </c>
      <c r="H82" s="27">
        <v>10</v>
      </c>
      <c r="I82" s="27">
        <v>51</v>
      </c>
      <c r="J82" s="27">
        <v>19</v>
      </c>
      <c r="K82" s="28">
        <f t="shared" si="2"/>
        <v>0.00540386803185438</v>
      </c>
      <c r="L82" s="29">
        <f t="shared" si="3"/>
        <v>0.13310580204778158</v>
      </c>
      <c r="M82" s="20"/>
      <c r="N82" s="21"/>
    </row>
    <row r="83" spans="1:14" ht="15.75" customHeight="1">
      <c r="A83" s="26" t="s">
        <v>108</v>
      </c>
      <c r="B83" s="27">
        <v>6822</v>
      </c>
      <c r="C83" s="27">
        <v>3862</v>
      </c>
      <c r="D83" s="27">
        <v>2732</v>
      </c>
      <c r="E83" s="27">
        <v>29</v>
      </c>
      <c r="F83" s="27">
        <v>21</v>
      </c>
      <c r="G83" s="27">
        <v>2</v>
      </c>
      <c r="H83" s="27">
        <v>103</v>
      </c>
      <c r="I83" s="27">
        <v>73</v>
      </c>
      <c r="J83" s="27">
        <v>189</v>
      </c>
      <c r="K83" s="28">
        <f t="shared" si="2"/>
        <v>0.027704485488126648</v>
      </c>
      <c r="L83" s="29">
        <f t="shared" si="3"/>
        <v>0.4338903547346819</v>
      </c>
      <c r="M83" s="20"/>
      <c r="N83" s="22"/>
    </row>
    <row r="84" spans="1:14" ht="15.75" customHeight="1">
      <c r="A84" s="26" t="s">
        <v>109</v>
      </c>
      <c r="B84" s="27">
        <v>3909</v>
      </c>
      <c r="C84" s="27">
        <v>1978</v>
      </c>
      <c r="D84" s="27">
        <v>1684</v>
      </c>
      <c r="E84" s="27">
        <v>35</v>
      </c>
      <c r="F84" s="27">
        <v>31</v>
      </c>
      <c r="G84" s="27">
        <v>2</v>
      </c>
      <c r="H84" s="27">
        <v>112</v>
      </c>
      <c r="I84" s="27">
        <v>67</v>
      </c>
      <c r="J84" s="27">
        <v>230</v>
      </c>
      <c r="K84" s="28">
        <f t="shared" si="2"/>
        <v>0.0588385776413405</v>
      </c>
      <c r="L84" s="29">
        <f t="shared" si="3"/>
        <v>0.49398823228447175</v>
      </c>
      <c r="M84" s="20"/>
      <c r="N84" s="21"/>
    </row>
    <row r="85" spans="1:14" ht="15.75" customHeight="1">
      <c r="A85" s="26" t="s">
        <v>110</v>
      </c>
      <c r="B85" s="27">
        <v>11270</v>
      </c>
      <c r="C85" s="27">
        <v>7224</v>
      </c>
      <c r="D85" s="27">
        <v>3676</v>
      </c>
      <c r="E85" s="27">
        <v>26</v>
      </c>
      <c r="F85" s="27">
        <v>69</v>
      </c>
      <c r="G85" s="27">
        <v>3</v>
      </c>
      <c r="H85" s="27">
        <v>142</v>
      </c>
      <c r="I85" s="27">
        <v>130</v>
      </c>
      <c r="J85" s="27">
        <v>250</v>
      </c>
      <c r="K85" s="28">
        <f t="shared" si="2"/>
        <v>0.022182786157941437</v>
      </c>
      <c r="L85" s="29">
        <f t="shared" si="3"/>
        <v>0.3590062111801242</v>
      </c>
      <c r="M85" s="20"/>
      <c r="N85" s="21"/>
    </row>
    <row r="86" spans="1:14" ht="15.75" customHeight="1">
      <c r="A86" s="26" t="s">
        <v>111</v>
      </c>
      <c r="B86" s="27">
        <v>9494</v>
      </c>
      <c r="C86" s="27">
        <v>6818</v>
      </c>
      <c r="D86" s="27">
        <v>1885</v>
      </c>
      <c r="E86" s="27">
        <v>46</v>
      </c>
      <c r="F86" s="27">
        <v>83</v>
      </c>
      <c r="G86" s="27">
        <v>9</v>
      </c>
      <c r="H86" s="27">
        <v>552</v>
      </c>
      <c r="I86" s="27">
        <v>101</v>
      </c>
      <c r="J86" s="27">
        <v>1066</v>
      </c>
      <c r="K86" s="28">
        <f t="shared" si="2"/>
        <v>0.11228144091004845</v>
      </c>
      <c r="L86" s="29">
        <f t="shared" si="3"/>
        <v>0.2818622287760691</v>
      </c>
      <c r="M86" s="20"/>
      <c r="N86" s="21"/>
    </row>
    <row r="87" spans="1:14" ht="15.75" customHeight="1">
      <c r="A87" s="26" t="s">
        <v>112</v>
      </c>
      <c r="B87" s="27">
        <v>23403</v>
      </c>
      <c r="C87" s="27">
        <v>17994</v>
      </c>
      <c r="D87" s="27">
        <v>4053</v>
      </c>
      <c r="E87" s="27">
        <v>74</v>
      </c>
      <c r="F87" s="27">
        <v>362</v>
      </c>
      <c r="G87" s="27">
        <v>13</v>
      </c>
      <c r="H87" s="27">
        <v>503</v>
      </c>
      <c r="I87" s="27">
        <v>404</v>
      </c>
      <c r="J87" s="27">
        <v>957</v>
      </c>
      <c r="K87" s="28">
        <f t="shared" si="2"/>
        <v>0.040892193308550186</v>
      </c>
      <c r="L87" s="29">
        <f t="shared" si="3"/>
        <v>0.23112421484425075</v>
      </c>
      <c r="M87" s="20"/>
      <c r="N87" s="21"/>
    </row>
    <row r="88" spans="1:14" ht="15.75" customHeight="1">
      <c r="A88" s="26" t="s">
        <v>113</v>
      </c>
      <c r="B88" s="27">
        <v>2928</v>
      </c>
      <c r="C88" s="27">
        <v>2152</v>
      </c>
      <c r="D88" s="27">
        <v>712</v>
      </c>
      <c r="E88" s="27">
        <v>12</v>
      </c>
      <c r="F88" s="27">
        <v>5</v>
      </c>
      <c r="G88" s="27">
        <v>0</v>
      </c>
      <c r="H88" s="27">
        <v>14</v>
      </c>
      <c r="I88" s="27">
        <v>33</v>
      </c>
      <c r="J88" s="27">
        <v>35</v>
      </c>
      <c r="K88" s="28">
        <f t="shared" si="2"/>
        <v>0.011953551912568305</v>
      </c>
      <c r="L88" s="29">
        <f t="shared" si="3"/>
        <v>0.2650273224043716</v>
      </c>
      <c r="M88" s="20"/>
      <c r="N88" s="22"/>
    </row>
    <row r="89" spans="1:14" ht="15.75" customHeight="1">
      <c r="A89" s="26" t="s">
        <v>114</v>
      </c>
      <c r="B89" s="27">
        <v>11706</v>
      </c>
      <c r="C89" s="27">
        <v>8390</v>
      </c>
      <c r="D89" s="27">
        <v>2831</v>
      </c>
      <c r="E89" s="27">
        <v>70</v>
      </c>
      <c r="F89" s="27">
        <v>53</v>
      </c>
      <c r="G89" s="27">
        <v>16</v>
      </c>
      <c r="H89" s="27">
        <v>160</v>
      </c>
      <c r="I89" s="27">
        <v>186</v>
      </c>
      <c r="J89" s="27">
        <v>356</v>
      </c>
      <c r="K89" s="28">
        <f t="shared" si="2"/>
        <v>0.030411754655732103</v>
      </c>
      <c r="L89" s="29">
        <f t="shared" si="3"/>
        <v>0.2832735349393473</v>
      </c>
      <c r="M89" s="20"/>
      <c r="N89" s="22"/>
    </row>
    <row r="90" spans="1:14" ht="15.75" customHeight="1">
      <c r="A90" s="26" t="s">
        <v>115</v>
      </c>
      <c r="B90" s="27">
        <v>2567</v>
      </c>
      <c r="C90" s="27">
        <v>2094</v>
      </c>
      <c r="D90" s="27">
        <v>395</v>
      </c>
      <c r="E90" s="27">
        <v>6</v>
      </c>
      <c r="F90" s="27">
        <v>0</v>
      </c>
      <c r="G90" s="27">
        <v>0</v>
      </c>
      <c r="H90" s="27">
        <v>29</v>
      </c>
      <c r="I90" s="27">
        <v>43</v>
      </c>
      <c r="J90" s="27">
        <v>66</v>
      </c>
      <c r="K90" s="28">
        <f t="shared" si="2"/>
        <v>0.025710946630307752</v>
      </c>
      <c r="L90" s="29">
        <f t="shared" si="3"/>
        <v>0.18426178418387223</v>
      </c>
      <c r="M90" s="20"/>
      <c r="N90" s="22"/>
    </row>
    <row r="91" spans="1:14" ht="15.75" customHeight="1">
      <c r="A91" s="26" t="s">
        <v>116</v>
      </c>
      <c r="B91" s="27">
        <v>56198</v>
      </c>
      <c r="C91" s="27">
        <v>29946</v>
      </c>
      <c r="D91" s="27">
        <v>22711</v>
      </c>
      <c r="E91" s="27">
        <v>227</v>
      </c>
      <c r="F91" s="27">
        <v>492</v>
      </c>
      <c r="G91" s="27">
        <v>41</v>
      </c>
      <c r="H91" s="27">
        <v>1566</v>
      </c>
      <c r="I91" s="27">
        <v>1215</v>
      </c>
      <c r="J91" s="27">
        <v>3325</v>
      </c>
      <c r="K91" s="28">
        <f t="shared" si="2"/>
        <v>0.05916580661233496</v>
      </c>
      <c r="L91" s="29">
        <f t="shared" si="3"/>
        <v>0.46713406171038113</v>
      </c>
      <c r="M91" s="20"/>
      <c r="N91" s="21"/>
    </row>
    <row r="92" spans="1:14" ht="15.75" customHeight="1">
      <c r="A92" s="26" t="s">
        <v>117</v>
      </c>
      <c r="B92" s="27">
        <v>7762</v>
      </c>
      <c r="C92" s="27">
        <v>3319</v>
      </c>
      <c r="D92" s="27">
        <v>4182</v>
      </c>
      <c r="E92" s="27">
        <v>11</v>
      </c>
      <c r="F92" s="27">
        <v>18</v>
      </c>
      <c r="G92" s="27">
        <v>1</v>
      </c>
      <c r="H92" s="27">
        <v>108</v>
      </c>
      <c r="I92" s="27">
        <v>123</v>
      </c>
      <c r="J92" s="27">
        <v>192</v>
      </c>
      <c r="K92" s="28">
        <f t="shared" si="2"/>
        <v>0.02473589281113115</v>
      </c>
      <c r="L92" s="29">
        <f t="shared" si="3"/>
        <v>0.5724040195825818</v>
      </c>
      <c r="M92" s="20"/>
      <c r="N92" s="22"/>
    </row>
    <row r="93" spans="1:14" ht="15.75" customHeight="1">
      <c r="A93" s="26" t="s">
        <v>118</v>
      </c>
      <c r="B93" s="27">
        <v>2340</v>
      </c>
      <c r="C93" s="27">
        <v>1539</v>
      </c>
      <c r="D93" s="27">
        <v>757</v>
      </c>
      <c r="E93" s="27">
        <v>8</v>
      </c>
      <c r="F93" s="27">
        <v>1</v>
      </c>
      <c r="G93" s="27">
        <v>1</v>
      </c>
      <c r="H93" s="27">
        <v>3</v>
      </c>
      <c r="I93" s="27">
        <v>31</v>
      </c>
      <c r="J93" s="27">
        <v>9</v>
      </c>
      <c r="K93" s="28">
        <f t="shared" si="2"/>
        <v>0.0038461538461538464</v>
      </c>
      <c r="L93" s="29">
        <f t="shared" si="3"/>
        <v>0.3423076923076923</v>
      </c>
      <c r="M93" s="20"/>
      <c r="N93" s="21"/>
    </row>
    <row r="94" spans="1:14" ht="15.75" customHeight="1">
      <c r="A94" s="26" t="s">
        <v>119</v>
      </c>
      <c r="B94" s="27">
        <v>32104</v>
      </c>
      <c r="C94" s="27">
        <v>6974</v>
      </c>
      <c r="D94" s="27">
        <v>24290</v>
      </c>
      <c r="E94" s="27">
        <v>52</v>
      </c>
      <c r="F94" s="27">
        <v>235</v>
      </c>
      <c r="G94" s="27">
        <v>2</v>
      </c>
      <c r="H94" s="27">
        <v>216</v>
      </c>
      <c r="I94" s="27">
        <v>335</v>
      </c>
      <c r="J94" s="27">
        <v>442</v>
      </c>
      <c r="K94" s="28">
        <f t="shared" si="2"/>
        <v>0.013767754796910042</v>
      </c>
      <c r="L94" s="29">
        <f t="shared" si="3"/>
        <v>0.7827685023673062</v>
      </c>
      <c r="M94" s="20"/>
      <c r="N94" s="22"/>
    </row>
    <row r="95" spans="1:14" ht="15.75" customHeight="1">
      <c r="A95" s="26" t="s">
        <v>120</v>
      </c>
      <c r="B95" s="27">
        <v>5316</v>
      </c>
      <c r="C95" s="27">
        <v>3160</v>
      </c>
      <c r="D95" s="27">
        <v>1940</v>
      </c>
      <c r="E95" s="27">
        <v>13</v>
      </c>
      <c r="F95" s="27">
        <v>17</v>
      </c>
      <c r="G95" s="27">
        <v>1</v>
      </c>
      <c r="H95" s="27">
        <v>104</v>
      </c>
      <c r="I95" s="27">
        <v>81</v>
      </c>
      <c r="J95" s="27">
        <v>165</v>
      </c>
      <c r="K95" s="28">
        <f t="shared" si="2"/>
        <v>0.031038374717832957</v>
      </c>
      <c r="L95" s="29">
        <f t="shared" si="3"/>
        <v>0.4055680963130173</v>
      </c>
      <c r="M95" s="20"/>
      <c r="N95" s="21"/>
    </row>
    <row r="96" spans="1:14" ht="15.75" customHeight="1">
      <c r="A96" s="26" t="s">
        <v>121</v>
      </c>
      <c r="B96" s="27">
        <v>152855</v>
      </c>
      <c r="C96" s="27">
        <v>109816</v>
      </c>
      <c r="D96" s="27">
        <v>32731</v>
      </c>
      <c r="E96" s="27">
        <v>735</v>
      </c>
      <c r="F96" s="27">
        <v>3137</v>
      </c>
      <c r="G96" s="27">
        <v>88</v>
      </c>
      <c r="H96" s="27">
        <v>2758</v>
      </c>
      <c r="I96" s="27">
        <v>3590</v>
      </c>
      <c r="J96" s="27">
        <v>6458</v>
      </c>
      <c r="K96" s="28">
        <f t="shared" si="2"/>
        <v>0.042249190409211344</v>
      </c>
      <c r="L96" s="29">
        <f t="shared" si="3"/>
        <v>0.2815674986097936</v>
      </c>
      <c r="M96" s="20"/>
      <c r="N96" s="22"/>
    </row>
    <row r="97" spans="1:14" ht="15.75" customHeight="1">
      <c r="A97" s="26" t="s">
        <v>122</v>
      </c>
      <c r="B97" s="27">
        <v>7889</v>
      </c>
      <c r="C97" s="27">
        <v>6914</v>
      </c>
      <c r="D97" s="27">
        <v>500</v>
      </c>
      <c r="E97" s="27">
        <v>32</v>
      </c>
      <c r="F97" s="27">
        <v>20</v>
      </c>
      <c r="G97" s="27">
        <v>1</v>
      </c>
      <c r="H97" s="27">
        <v>274</v>
      </c>
      <c r="I97" s="27">
        <v>148</v>
      </c>
      <c r="J97" s="27">
        <v>530</v>
      </c>
      <c r="K97" s="28">
        <f t="shared" si="2"/>
        <v>0.06718215236405121</v>
      </c>
      <c r="L97" s="29">
        <f t="shared" si="3"/>
        <v>0.12358980859424515</v>
      </c>
      <c r="M97" s="20"/>
      <c r="N97" s="22"/>
    </row>
    <row r="98" spans="1:14" ht="15.75" customHeight="1">
      <c r="A98" s="26" t="s">
        <v>123</v>
      </c>
      <c r="B98" s="27">
        <v>81256</v>
      </c>
      <c r="C98" s="27">
        <v>63076</v>
      </c>
      <c r="D98" s="27">
        <v>885</v>
      </c>
      <c r="E98" s="27">
        <v>970</v>
      </c>
      <c r="F98" s="27">
        <v>1934</v>
      </c>
      <c r="G98" s="27">
        <v>190</v>
      </c>
      <c r="H98" s="27">
        <v>11963</v>
      </c>
      <c r="I98" s="27">
        <v>2238</v>
      </c>
      <c r="J98" s="27">
        <v>20887</v>
      </c>
      <c r="K98" s="28">
        <f t="shared" si="2"/>
        <v>0.25705178694496406</v>
      </c>
      <c r="L98" s="29">
        <f t="shared" si="3"/>
        <v>0.22373732401299595</v>
      </c>
      <c r="M98" s="20"/>
      <c r="N98" s="22"/>
    </row>
    <row r="99" spans="1:14" ht="15.75" customHeight="1">
      <c r="A99" s="26" t="s">
        <v>124</v>
      </c>
      <c r="B99" s="27">
        <v>37630</v>
      </c>
      <c r="C99" s="27">
        <v>32375</v>
      </c>
      <c r="D99" s="27">
        <v>1647</v>
      </c>
      <c r="E99" s="27">
        <v>242</v>
      </c>
      <c r="F99" s="27">
        <v>532</v>
      </c>
      <c r="G99" s="27">
        <v>12</v>
      </c>
      <c r="H99" s="27">
        <v>1969</v>
      </c>
      <c r="I99" s="27">
        <v>853</v>
      </c>
      <c r="J99" s="27">
        <v>3556</v>
      </c>
      <c r="K99" s="28">
        <f t="shared" si="2"/>
        <v>0.09449906989104438</v>
      </c>
      <c r="L99" s="29">
        <f t="shared" si="3"/>
        <v>0.13964921605102312</v>
      </c>
      <c r="M99" s="20"/>
      <c r="N99" s="22"/>
    </row>
    <row r="100" spans="1:14" ht="15.75" customHeight="1">
      <c r="A100" s="26" t="s">
        <v>125</v>
      </c>
      <c r="B100" s="27">
        <v>32482</v>
      </c>
      <c r="C100" s="27">
        <v>28963</v>
      </c>
      <c r="D100" s="27">
        <v>1830</v>
      </c>
      <c r="E100" s="27">
        <v>165</v>
      </c>
      <c r="F100" s="27">
        <v>304</v>
      </c>
      <c r="G100" s="27">
        <v>23</v>
      </c>
      <c r="H100" s="27">
        <v>590</v>
      </c>
      <c r="I100" s="27">
        <v>607</v>
      </c>
      <c r="J100" s="27">
        <v>1322</v>
      </c>
      <c r="K100" s="28">
        <f t="shared" si="2"/>
        <v>0.040699464318699585</v>
      </c>
      <c r="L100" s="29">
        <f t="shared" si="3"/>
        <v>0.10833692506619051</v>
      </c>
      <c r="M100" s="20"/>
      <c r="N100" s="21"/>
    </row>
    <row r="101" spans="1:14" ht="15.75" customHeight="1">
      <c r="A101" s="26" t="s">
        <v>126</v>
      </c>
      <c r="B101" s="27">
        <v>21753</v>
      </c>
      <c r="C101" s="27">
        <v>16723</v>
      </c>
      <c r="D101" s="27">
        <v>133</v>
      </c>
      <c r="E101" s="27">
        <v>959</v>
      </c>
      <c r="F101" s="27">
        <v>408</v>
      </c>
      <c r="G101" s="27">
        <v>13</v>
      </c>
      <c r="H101" s="27">
        <v>2484</v>
      </c>
      <c r="I101" s="27">
        <v>1033</v>
      </c>
      <c r="J101" s="27">
        <v>3726</v>
      </c>
      <c r="K101" s="28">
        <f t="shared" si="2"/>
        <v>0.17128671907323129</v>
      </c>
      <c r="L101" s="29">
        <f t="shared" si="3"/>
        <v>0.231232473681791</v>
      </c>
      <c r="M101" s="20"/>
      <c r="N101" s="22"/>
    </row>
    <row r="102" spans="1:14" ht="15.75" customHeight="1">
      <c r="A102" s="26" t="s">
        <v>127</v>
      </c>
      <c r="B102" s="27">
        <v>4267</v>
      </c>
      <c r="C102" s="27">
        <v>3342</v>
      </c>
      <c r="D102" s="27">
        <v>802</v>
      </c>
      <c r="E102" s="27">
        <v>11</v>
      </c>
      <c r="F102" s="27">
        <v>12</v>
      </c>
      <c r="G102" s="27">
        <v>3</v>
      </c>
      <c r="H102" s="27">
        <v>20</v>
      </c>
      <c r="I102" s="27">
        <v>77</v>
      </c>
      <c r="J102" s="27">
        <v>66</v>
      </c>
      <c r="K102" s="28">
        <f t="shared" si="2"/>
        <v>0.015467541598312632</v>
      </c>
      <c r="L102" s="29">
        <f t="shared" si="3"/>
        <v>0.21677993906726037</v>
      </c>
      <c r="M102" s="20"/>
      <c r="N102" s="22"/>
    </row>
    <row r="103" spans="1:14" ht="15.75" customHeight="1">
      <c r="A103" s="26" t="s">
        <v>284</v>
      </c>
      <c r="B103" s="31">
        <f aca="true" t="shared" si="4" ref="B103:J103">SUM(B101:B102)</f>
        <v>26020</v>
      </c>
      <c r="C103" s="31">
        <f t="shared" si="4"/>
        <v>20065</v>
      </c>
      <c r="D103" s="31">
        <f t="shared" si="4"/>
        <v>935</v>
      </c>
      <c r="E103" s="31">
        <f t="shared" si="4"/>
        <v>970</v>
      </c>
      <c r="F103" s="31">
        <f t="shared" si="4"/>
        <v>420</v>
      </c>
      <c r="G103" s="31">
        <f t="shared" si="4"/>
        <v>16</v>
      </c>
      <c r="H103" s="31">
        <f t="shared" si="4"/>
        <v>2504</v>
      </c>
      <c r="I103" s="31">
        <f t="shared" si="4"/>
        <v>1110</v>
      </c>
      <c r="J103" s="31">
        <f t="shared" si="4"/>
        <v>3792</v>
      </c>
      <c r="K103" s="28">
        <f t="shared" si="2"/>
        <v>0.14573405073020754</v>
      </c>
      <c r="L103" s="29">
        <f t="shared" si="3"/>
        <v>0.22886241352805534</v>
      </c>
      <c r="M103" s="20"/>
      <c r="N103" s="21"/>
    </row>
    <row r="104" spans="1:14" ht="15.75" customHeight="1">
      <c r="A104" s="26" t="s">
        <v>128</v>
      </c>
      <c r="B104" s="27">
        <v>15782</v>
      </c>
      <c r="C104" s="27">
        <v>12838</v>
      </c>
      <c r="D104" s="27">
        <v>2136</v>
      </c>
      <c r="E104" s="27">
        <v>110</v>
      </c>
      <c r="F104" s="27">
        <v>68</v>
      </c>
      <c r="G104" s="27">
        <v>4</v>
      </c>
      <c r="H104" s="27">
        <v>289</v>
      </c>
      <c r="I104" s="27">
        <v>337</v>
      </c>
      <c r="J104" s="27">
        <v>665</v>
      </c>
      <c r="K104" s="28">
        <f t="shared" si="2"/>
        <v>0.04213661132936256</v>
      </c>
      <c r="L104" s="29">
        <f t="shared" si="3"/>
        <v>0.1865416297047269</v>
      </c>
      <c r="M104" s="20"/>
      <c r="N104" s="21"/>
    </row>
    <row r="105" spans="1:14" ht="15.75" customHeight="1">
      <c r="A105" s="26" t="s">
        <v>129</v>
      </c>
      <c r="B105" s="27">
        <v>6483</v>
      </c>
      <c r="C105" s="27">
        <v>4610</v>
      </c>
      <c r="D105" s="27">
        <v>1592</v>
      </c>
      <c r="E105" s="27">
        <v>27</v>
      </c>
      <c r="F105" s="27">
        <v>11</v>
      </c>
      <c r="G105" s="27">
        <v>0</v>
      </c>
      <c r="H105" s="27">
        <v>151</v>
      </c>
      <c r="I105" s="27">
        <v>92</v>
      </c>
      <c r="J105" s="27">
        <v>241</v>
      </c>
      <c r="K105" s="28">
        <f t="shared" si="2"/>
        <v>0.03717414777109363</v>
      </c>
      <c r="L105" s="29">
        <f t="shared" si="3"/>
        <v>0.2889094554989974</v>
      </c>
      <c r="M105" s="20"/>
      <c r="N105" s="21"/>
    </row>
    <row r="106" spans="1:14" ht="15.75" customHeight="1">
      <c r="A106" s="26" t="s">
        <v>130</v>
      </c>
      <c r="B106" s="27">
        <v>90624</v>
      </c>
      <c r="C106" s="27">
        <v>63293</v>
      </c>
      <c r="D106" s="27">
        <v>1517</v>
      </c>
      <c r="E106" s="27">
        <v>899</v>
      </c>
      <c r="F106" s="27">
        <v>1744</v>
      </c>
      <c r="G106" s="27">
        <v>4238</v>
      </c>
      <c r="H106" s="27">
        <v>16550</v>
      </c>
      <c r="I106" s="27">
        <v>2383</v>
      </c>
      <c r="J106" s="27">
        <v>26824</v>
      </c>
      <c r="K106" s="28">
        <f t="shared" si="2"/>
        <v>0.2959922316384181</v>
      </c>
      <c r="L106" s="29">
        <f t="shared" si="3"/>
        <v>0.3015867761299435</v>
      </c>
      <c r="M106" s="20"/>
      <c r="N106" s="22"/>
    </row>
    <row r="107" spans="1:14" ht="15.75" customHeight="1">
      <c r="A107" s="26" t="s">
        <v>131</v>
      </c>
      <c r="B107" s="27">
        <v>9208</v>
      </c>
      <c r="C107" s="27">
        <v>7204</v>
      </c>
      <c r="D107" s="27">
        <v>1630</v>
      </c>
      <c r="E107" s="27">
        <v>33</v>
      </c>
      <c r="F107" s="27">
        <v>11</v>
      </c>
      <c r="G107" s="27">
        <v>0</v>
      </c>
      <c r="H107" s="27">
        <v>210</v>
      </c>
      <c r="I107" s="27">
        <v>120</v>
      </c>
      <c r="J107" s="27">
        <v>286</v>
      </c>
      <c r="K107" s="28">
        <f t="shared" si="2"/>
        <v>0.03105994787141616</v>
      </c>
      <c r="L107" s="29">
        <f t="shared" si="3"/>
        <v>0.21763683753258037</v>
      </c>
      <c r="M107" s="20"/>
      <c r="N107" s="22"/>
    </row>
    <row r="108" spans="1:14" ht="15.75" customHeight="1">
      <c r="A108" s="26" t="s">
        <v>132</v>
      </c>
      <c r="B108" s="27">
        <v>3335</v>
      </c>
      <c r="C108" s="27">
        <v>1607</v>
      </c>
      <c r="D108" s="27">
        <v>1637</v>
      </c>
      <c r="E108" s="27">
        <v>11</v>
      </c>
      <c r="F108" s="27">
        <v>12</v>
      </c>
      <c r="G108" s="27">
        <v>0</v>
      </c>
      <c r="H108" s="27">
        <v>25</v>
      </c>
      <c r="I108" s="27">
        <v>43</v>
      </c>
      <c r="J108" s="27">
        <v>42</v>
      </c>
      <c r="K108" s="28">
        <f t="shared" si="2"/>
        <v>0.012593703148425787</v>
      </c>
      <c r="L108" s="29">
        <f t="shared" si="3"/>
        <v>0.5181409295352324</v>
      </c>
      <c r="M108" s="20"/>
      <c r="N108" s="22"/>
    </row>
    <row r="109" spans="1:14" ht="15.75" customHeight="1">
      <c r="A109" s="26" t="s">
        <v>133</v>
      </c>
      <c r="B109" s="27">
        <v>3312</v>
      </c>
      <c r="C109" s="27">
        <v>1843</v>
      </c>
      <c r="D109" s="27">
        <v>1369</v>
      </c>
      <c r="E109" s="27">
        <v>16</v>
      </c>
      <c r="F109" s="27">
        <v>4</v>
      </c>
      <c r="G109" s="27">
        <v>0</v>
      </c>
      <c r="H109" s="27">
        <v>45</v>
      </c>
      <c r="I109" s="27">
        <v>35</v>
      </c>
      <c r="J109" s="27">
        <v>90</v>
      </c>
      <c r="K109" s="28">
        <f t="shared" si="2"/>
        <v>0.02717391304347826</v>
      </c>
      <c r="L109" s="29">
        <f t="shared" si="3"/>
        <v>0.4435386473429952</v>
      </c>
      <c r="M109" s="20"/>
      <c r="N109" s="22"/>
    </row>
    <row r="110" spans="1:14" ht="15.75" customHeight="1">
      <c r="A110" s="26" t="s">
        <v>134</v>
      </c>
      <c r="B110" s="27">
        <v>10681</v>
      </c>
      <c r="C110" s="27">
        <v>6586</v>
      </c>
      <c r="D110" s="27">
        <v>3610</v>
      </c>
      <c r="E110" s="27">
        <v>22</v>
      </c>
      <c r="F110" s="27">
        <v>70</v>
      </c>
      <c r="G110" s="27">
        <v>2</v>
      </c>
      <c r="H110" s="27">
        <v>226</v>
      </c>
      <c r="I110" s="27">
        <v>165</v>
      </c>
      <c r="J110" s="27">
        <v>338</v>
      </c>
      <c r="K110" s="28">
        <f t="shared" si="2"/>
        <v>0.03164497706207284</v>
      </c>
      <c r="L110" s="29">
        <f t="shared" si="3"/>
        <v>0.38339106825203634</v>
      </c>
      <c r="M110" s="20"/>
      <c r="N110" s="21"/>
    </row>
    <row r="111" spans="1:14" ht="15.75" customHeight="1">
      <c r="A111" s="26" t="s">
        <v>135</v>
      </c>
      <c r="B111" s="27">
        <v>32645</v>
      </c>
      <c r="C111" s="27">
        <v>20992</v>
      </c>
      <c r="D111" s="27">
        <v>10266</v>
      </c>
      <c r="E111" s="27">
        <v>193</v>
      </c>
      <c r="F111" s="27">
        <v>169</v>
      </c>
      <c r="G111" s="27">
        <v>15</v>
      </c>
      <c r="H111" s="27">
        <v>375</v>
      </c>
      <c r="I111" s="27">
        <v>635</v>
      </c>
      <c r="J111" s="27">
        <v>892</v>
      </c>
      <c r="K111" s="28">
        <f t="shared" si="2"/>
        <v>0.02732424567315056</v>
      </c>
      <c r="L111" s="29">
        <f t="shared" si="3"/>
        <v>0.3569612498085465</v>
      </c>
      <c r="M111" s="20"/>
      <c r="N111" s="22"/>
    </row>
    <row r="112" spans="1:14" ht="15.75" customHeight="1">
      <c r="A112" s="26" t="s">
        <v>136</v>
      </c>
      <c r="B112" s="27">
        <v>1344</v>
      </c>
      <c r="C112" s="27">
        <v>544</v>
      </c>
      <c r="D112" s="27">
        <v>779</v>
      </c>
      <c r="E112" s="27">
        <v>2</v>
      </c>
      <c r="F112" s="27">
        <v>2</v>
      </c>
      <c r="G112" s="27">
        <v>0</v>
      </c>
      <c r="H112" s="27">
        <v>8</v>
      </c>
      <c r="I112" s="27">
        <v>9</v>
      </c>
      <c r="J112" s="27">
        <v>17</v>
      </c>
      <c r="K112" s="28">
        <f t="shared" si="2"/>
        <v>0.012648809523809524</v>
      </c>
      <c r="L112" s="29">
        <f t="shared" si="3"/>
        <v>0.5952380952380952</v>
      </c>
      <c r="M112" s="20"/>
      <c r="N112" s="22"/>
    </row>
    <row r="113" spans="1:14" ht="15.75" customHeight="1">
      <c r="A113" s="26" t="s">
        <v>137</v>
      </c>
      <c r="B113" s="27">
        <v>33254</v>
      </c>
      <c r="C113" s="27">
        <v>28364</v>
      </c>
      <c r="D113" s="27">
        <v>557</v>
      </c>
      <c r="E113" s="27">
        <v>771</v>
      </c>
      <c r="F113" s="27">
        <v>808</v>
      </c>
      <c r="G113" s="27">
        <v>13</v>
      </c>
      <c r="H113" s="27">
        <v>1699</v>
      </c>
      <c r="I113" s="27">
        <v>1042</v>
      </c>
      <c r="J113" s="27">
        <v>3112</v>
      </c>
      <c r="K113" s="28">
        <f t="shared" si="2"/>
        <v>0.09358272688999819</v>
      </c>
      <c r="L113" s="29">
        <f t="shared" si="3"/>
        <v>0.14704997894990077</v>
      </c>
      <c r="M113" s="20"/>
      <c r="N113" s="21"/>
    </row>
    <row r="114" spans="1:14" ht="15.75" customHeight="1">
      <c r="A114" s="26" t="s">
        <v>138</v>
      </c>
      <c r="B114" s="27">
        <v>2369</v>
      </c>
      <c r="C114" s="27">
        <v>1076</v>
      </c>
      <c r="D114" s="27">
        <v>1253</v>
      </c>
      <c r="E114" s="27">
        <v>2</v>
      </c>
      <c r="F114" s="27">
        <v>2</v>
      </c>
      <c r="G114" s="27">
        <v>0</v>
      </c>
      <c r="H114" s="27">
        <v>7</v>
      </c>
      <c r="I114" s="27">
        <v>29</v>
      </c>
      <c r="J114" s="27">
        <v>27</v>
      </c>
      <c r="K114" s="28">
        <f t="shared" si="2"/>
        <v>0.011397214014352047</v>
      </c>
      <c r="L114" s="29">
        <f t="shared" si="3"/>
        <v>0.5457999155761925</v>
      </c>
      <c r="M114" s="20"/>
      <c r="N114" s="21"/>
    </row>
    <row r="115" spans="1:14" ht="15.75" customHeight="1">
      <c r="A115" s="26" t="s">
        <v>139</v>
      </c>
      <c r="B115" s="27">
        <v>9473</v>
      </c>
      <c r="C115" s="27">
        <v>8292</v>
      </c>
      <c r="D115" s="27">
        <v>50</v>
      </c>
      <c r="E115" s="27">
        <v>180</v>
      </c>
      <c r="F115" s="27">
        <v>325</v>
      </c>
      <c r="G115" s="27">
        <v>3</v>
      </c>
      <c r="H115" s="27">
        <v>400</v>
      </c>
      <c r="I115" s="27">
        <v>223</v>
      </c>
      <c r="J115" s="27">
        <v>742</v>
      </c>
      <c r="K115" s="28">
        <f t="shared" si="2"/>
        <v>0.07832787923572258</v>
      </c>
      <c r="L115" s="29">
        <f t="shared" si="3"/>
        <v>0.12467011506386573</v>
      </c>
      <c r="M115" s="20"/>
      <c r="N115" s="22"/>
    </row>
    <row r="116" spans="1:14" ht="15.75" customHeight="1">
      <c r="A116" s="26" t="s">
        <v>140</v>
      </c>
      <c r="B116" s="27">
        <v>8676</v>
      </c>
      <c r="C116" s="27">
        <v>5034</v>
      </c>
      <c r="D116" s="27">
        <v>2677</v>
      </c>
      <c r="E116" s="27">
        <v>24</v>
      </c>
      <c r="F116" s="27">
        <v>22</v>
      </c>
      <c r="G116" s="27">
        <v>0</v>
      </c>
      <c r="H116" s="27">
        <v>807</v>
      </c>
      <c r="I116" s="27">
        <v>112</v>
      </c>
      <c r="J116" s="27">
        <v>1019</v>
      </c>
      <c r="K116" s="28">
        <f t="shared" si="2"/>
        <v>0.11745043798985708</v>
      </c>
      <c r="L116" s="29">
        <f t="shared" si="3"/>
        <v>0.4197786998616874</v>
      </c>
      <c r="M116" s="20"/>
      <c r="N116" s="22"/>
    </row>
    <row r="117" spans="1:14" ht="15.75" customHeight="1">
      <c r="A117" s="26" t="s">
        <v>141</v>
      </c>
      <c r="B117" s="27">
        <v>17064</v>
      </c>
      <c r="C117" s="27">
        <v>8167</v>
      </c>
      <c r="D117" s="27">
        <v>8497</v>
      </c>
      <c r="E117" s="27">
        <v>59</v>
      </c>
      <c r="F117" s="27">
        <v>48</v>
      </c>
      <c r="G117" s="27">
        <v>1</v>
      </c>
      <c r="H117" s="27">
        <v>87</v>
      </c>
      <c r="I117" s="27">
        <v>205</v>
      </c>
      <c r="J117" s="27">
        <v>229</v>
      </c>
      <c r="K117" s="28">
        <f t="shared" si="2"/>
        <v>0.013420065635255508</v>
      </c>
      <c r="L117" s="29">
        <f t="shared" si="3"/>
        <v>0.521390060947023</v>
      </c>
      <c r="M117" s="20"/>
      <c r="N117" s="21"/>
    </row>
    <row r="118" spans="1:14" ht="15.75" customHeight="1">
      <c r="A118" s="26" t="s">
        <v>142</v>
      </c>
      <c r="B118" s="27">
        <v>25528</v>
      </c>
      <c r="C118" s="27">
        <v>7995</v>
      </c>
      <c r="D118" s="27">
        <v>17003</v>
      </c>
      <c r="E118" s="27">
        <v>51</v>
      </c>
      <c r="F118" s="27">
        <v>95</v>
      </c>
      <c r="G118" s="27">
        <v>6</v>
      </c>
      <c r="H118" s="27">
        <v>145</v>
      </c>
      <c r="I118" s="27">
        <v>233</v>
      </c>
      <c r="J118" s="27">
        <v>404</v>
      </c>
      <c r="K118" s="28">
        <f t="shared" si="2"/>
        <v>0.015825759949858978</v>
      </c>
      <c r="L118" s="29">
        <f t="shared" si="3"/>
        <v>0.6868144782199938</v>
      </c>
      <c r="M118" s="20"/>
      <c r="N118" s="21"/>
    </row>
    <row r="119" spans="1:14" ht="15.75" customHeight="1">
      <c r="A119" s="32" t="s">
        <v>143</v>
      </c>
      <c r="B119" s="27">
        <v>2775</v>
      </c>
      <c r="C119" s="27">
        <v>2379</v>
      </c>
      <c r="D119" s="27">
        <v>27</v>
      </c>
      <c r="E119" s="27">
        <v>16</v>
      </c>
      <c r="F119" s="27">
        <v>99</v>
      </c>
      <c r="G119" s="27">
        <v>1</v>
      </c>
      <c r="H119" s="27">
        <v>220</v>
      </c>
      <c r="I119" s="27">
        <v>33</v>
      </c>
      <c r="J119" s="27">
        <v>376</v>
      </c>
      <c r="K119" s="28">
        <f t="shared" si="2"/>
        <v>0.1354954954954955</v>
      </c>
      <c r="L119" s="29">
        <f t="shared" si="3"/>
        <v>0.14270270270270272</v>
      </c>
      <c r="M119" s="20"/>
      <c r="N119" s="21"/>
    </row>
    <row r="120" spans="1:14" ht="15.75" customHeight="1">
      <c r="A120" s="26" t="s">
        <v>144</v>
      </c>
      <c r="B120" s="27">
        <v>14552</v>
      </c>
      <c r="C120" s="27">
        <v>12164</v>
      </c>
      <c r="D120" s="27">
        <v>1688</v>
      </c>
      <c r="E120" s="27">
        <v>55</v>
      </c>
      <c r="F120" s="27">
        <v>285</v>
      </c>
      <c r="G120" s="27">
        <v>4</v>
      </c>
      <c r="H120" s="27">
        <v>134</v>
      </c>
      <c r="I120" s="27">
        <v>222</v>
      </c>
      <c r="J120" s="27">
        <v>306</v>
      </c>
      <c r="K120" s="28">
        <f t="shared" si="2"/>
        <v>0.02102803738317757</v>
      </c>
      <c r="L120" s="29">
        <f t="shared" si="3"/>
        <v>0.1641011544804838</v>
      </c>
      <c r="M120" s="20"/>
      <c r="N120" s="22"/>
    </row>
    <row r="121" spans="1:14" ht="15.75" customHeight="1">
      <c r="A121" s="33" t="s">
        <v>285</v>
      </c>
      <c r="B121" s="27">
        <v>3273</v>
      </c>
      <c r="C121" s="27">
        <v>2655</v>
      </c>
      <c r="D121" s="27">
        <v>52</v>
      </c>
      <c r="E121" s="27">
        <v>77</v>
      </c>
      <c r="F121" s="27">
        <v>2</v>
      </c>
      <c r="G121" s="27">
        <v>0</v>
      </c>
      <c r="H121" s="27">
        <v>418</v>
      </c>
      <c r="I121" s="27">
        <v>69</v>
      </c>
      <c r="J121" s="27">
        <v>740</v>
      </c>
      <c r="K121" s="28">
        <f t="shared" si="2"/>
        <v>0.22609227008860372</v>
      </c>
      <c r="L121" s="29">
        <f t="shared" si="3"/>
        <v>0.18881759853345553</v>
      </c>
      <c r="M121" s="20"/>
      <c r="N121" s="21"/>
    </row>
    <row r="122" spans="1:14" ht="15.75" customHeight="1">
      <c r="A122" s="26" t="s">
        <v>145</v>
      </c>
      <c r="B122" s="27">
        <v>14318</v>
      </c>
      <c r="C122" s="27">
        <v>10257</v>
      </c>
      <c r="D122" s="27">
        <v>3728</v>
      </c>
      <c r="E122" s="27">
        <v>35</v>
      </c>
      <c r="F122" s="27">
        <v>80</v>
      </c>
      <c r="G122" s="27">
        <v>0</v>
      </c>
      <c r="H122" s="27">
        <v>61</v>
      </c>
      <c r="I122" s="27">
        <v>157</v>
      </c>
      <c r="J122" s="34">
        <v>226</v>
      </c>
      <c r="K122" s="35">
        <f t="shared" si="2"/>
        <v>0.01578432742003073</v>
      </c>
      <c r="L122" s="29">
        <f t="shared" si="3"/>
        <v>0.28362899846347256</v>
      </c>
      <c r="M122" s="20"/>
      <c r="N122" s="22"/>
    </row>
    <row r="123" spans="1:14" ht="15.75" customHeight="1">
      <c r="A123" s="36"/>
      <c r="B123" s="37"/>
      <c r="C123" s="37"/>
      <c r="D123" s="37"/>
      <c r="E123" s="37"/>
      <c r="F123" s="37"/>
      <c r="G123" s="37"/>
      <c r="H123" s="37"/>
      <c r="I123" s="37"/>
      <c r="J123" s="38"/>
      <c r="K123" s="39"/>
      <c r="L123" s="40"/>
      <c r="M123" s="20"/>
      <c r="N123" s="22"/>
    </row>
    <row r="124" spans="1:14" ht="15.75" customHeight="1">
      <c r="A124" s="71" t="s">
        <v>289</v>
      </c>
      <c r="B124" s="37"/>
      <c r="C124" s="37"/>
      <c r="D124" s="37"/>
      <c r="E124" s="37"/>
      <c r="F124" s="37"/>
      <c r="G124"/>
      <c r="H124" s="37"/>
      <c r="I124" s="37"/>
      <c r="J124" s="38"/>
      <c r="K124" s="39"/>
      <c r="L124" s="41"/>
      <c r="M124" s="20"/>
      <c r="N124" s="22"/>
    </row>
    <row r="125" spans="1:14" ht="15.75" customHeight="1">
      <c r="A125" s="42" t="s">
        <v>146</v>
      </c>
      <c r="B125" s="43">
        <v>16090</v>
      </c>
      <c r="C125" s="43">
        <v>15073</v>
      </c>
      <c r="D125" s="43">
        <v>135</v>
      </c>
      <c r="E125" s="43">
        <v>264</v>
      </c>
      <c r="F125" s="43">
        <v>46</v>
      </c>
      <c r="G125" s="43">
        <v>9</v>
      </c>
      <c r="H125" s="43">
        <v>195</v>
      </c>
      <c r="I125" s="43">
        <v>368</v>
      </c>
      <c r="J125" s="44">
        <v>457</v>
      </c>
      <c r="K125" s="45">
        <f aca="true" t="shared" si="5" ref="K125:K188">J125/B125</f>
        <v>0.028402734617775014</v>
      </c>
      <c r="L125" s="46">
        <f aca="true" t="shared" si="6" ref="L125:L188">(SUM(D125:I125))/B125</f>
        <v>0.06320696084524549</v>
      </c>
      <c r="M125" s="20"/>
      <c r="N125" s="22"/>
    </row>
    <row r="126" spans="1:14" ht="15.75" customHeight="1">
      <c r="A126" s="42" t="s">
        <v>147</v>
      </c>
      <c r="B126" s="43">
        <v>2960</v>
      </c>
      <c r="C126" s="43">
        <v>2830</v>
      </c>
      <c r="D126" s="43">
        <v>2</v>
      </c>
      <c r="E126" s="43">
        <v>28</v>
      </c>
      <c r="F126" s="43">
        <v>7</v>
      </c>
      <c r="G126" s="43">
        <v>1</v>
      </c>
      <c r="H126" s="43">
        <v>40</v>
      </c>
      <c r="I126" s="43">
        <v>52</v>
      </c>
      <c r="J126" s="43">
        <v>88</v>
      </c>
      <c r="K126" s="47">
        <f t="shared" si="5"/>
        <v>0.02972972972972973</v>
      </c>
      <c r="L126" s="46">
        <f t="shared" si="6"/>
        <v>0.04391891891891892</v>
      </c>
      <c r="M126" s="20"/>
      <c r="N126" s="22"/>
    </row>
    <row r="127" spans="1:14" ht="15.75" customHeight="1">
      <c r="A127" s="42" t="s">
        <v>148</v>
      </c>
      <c r="B127" s="43">
        <v>6607</v>
      </c>
      <c r="C127" s="43">
        <v>6235</v>
      </c>
      <c r="D127" s="43">
        <v>83</v>
      </c>
      <c r="E127" s="43">
        <v>61</v>
      </c>
      <c r="F127" s="43">
        <v>8</v>
      </c>
      <c r="G127" s="43">
        <v>7</v>
      </c>
      <c r="H127" s="43">
        <v>67</v>
      </c>
      <c r="I127" s="43">
        <v>146</v>
      </c>
      <c r="J127" s="43">
        <v>138</v>
      </c>
      <c r="K127" s="47">
        <f t="shared" si="5"/>
        <v>0.020886938095958832</v>
      </c>
      <c r="L127" s="46">
        <f t="shared" si="6"/>
        <v>0.05630392008475859</v>
      </c>
      <c r="M127" s="20"/>
      <c r="N127" s="21"/>
    </row>
    <row r="128" spans="1:14" ht="15.75" customHeight="1">
      <c r="A128" s="42" t="s">
        <v>149</v>
      </c>
      <c r="B128" s="43">
        <v>7315</v>
      </c>
      <c r="C128" s="43">
        <v>6845</v>
      </c>
      <c r="D128" s="43">
        <v>171</v>
      </c>
      <c r="E128" s="43">
        <v>45</v>
      </c>
      <c r="F128" s="43">
        <v>11</v>
      </c>
      <c r="G128" s="43">
        <v>1</v>
      </c>
      <c r="H128" s="43">
        <v>109</v>
      </c>
      <c r="I128" s="43">
        <v>133</v>
      </c>
      <c r="J128" s="43">
        <v>244</v>
      </c>
      <c r="K128" s="47">
        <f t="shared" si="5"/>
        <v>0.03335611756664388</v>
      </c>
      <c r="L128" s="46">
        <f t="shared" si="6"/>
        <v>0.06425153793574846</v>
      </c>
      <c r="M128" s="20"/>
      <c r="N128" s="21"/>
    </row>
    <row r="129" spans="1:14" ht="15.75" customHeight="1">
      <c r="A129" s="42" t="s">
        <v>150</v>
      </c>
      <c r="B129" s="43">
        <v>6120</v>
      </c>
      <c r="C129" s="43">
        <v>5843</v>
      </c>
      <c r="D129" s="43">
        <v>120</v>
      </c>
      <c r="E129" s="43">
        <v>23</v>
      </c>
      <c r="F129" s="43">
        <v>9</v>
      </c>
      <c r="G129" s="43">
        <v>0</v>
      </c>
      <c r="H129" s="43">
        <v>56</v>
      </c>
      <c r="I129" s="43">
        <v>69</v>
      </c>
      <c r="J129" s="43">
        <v>179</v>
      </c>
      <c r="K129" s="47">
        <f t="shared" si="5"/>
        <v>0.029248366013071896</v>
      </c>
      <c r="L129" s="46">
        <f t="shared" si="6"/>
        <v>0.04526143790849673</v>
      </c>
      <c r="M129" s="20"/>
      <c r="N129" s="22"/>
    </row>
    <row r="130" spans="1:14" ht="15.75" customHeight="1">
      <c r="A130" s="42" t="s">
        <v>151</v>
      </c>
      <c r="B130" s="43">
        <v>2926</v>
      </c>
      <c r="C130" s="43">
        <v>2778</v>
      </c>
      <c r="D130" s="43">
        <v>52</v>
      </c>
      <c r="E130" s="43">
        <v>10</v>
      </c>
      <c r="F130" s="43">
        <v>5</v>
      </c>
      <c r="G130" s="43">
        <v>0</v>
      </c>
      <c r="H130" s="43">
        <v>50</v>
      </c>
      <c r="I130" s="43">
        <v>31</v>
      </c>
      <c r="J130" s="43">
        <v>87</v>
      </c>
      <c r="K130" s="47">
        <f t="shared" si="5"/>
        <v>0.029733424470266577</v>
      </c>
      <c r="L130" s="46">
        <f t="shared" si="6"/>
        <v>0.050580997949419004</v>
      </c>
      <c r="M130" s="20"/>
      <c r="N130" s="21"/>
    </row>
    <row r="131" spans="1:14" ht="15.75" customHeight="1">
      <c r="A131" s="42" t="s">
        <v>152</v>
      </c>
      <c r="B131" s="43">
        <v>17431</v>
      </c>
      <c r="C131" s="43">
        <v>16224</v>
      </c>
      <c r="D131" s="43">
        <v>512</v>
      </c>
      <c r="E131" s="43">
        <v>136</v>
      </c>
      <c r="F131" s="43">
        <v>71</v>
      </c>
      <c r="G131" s="43">
        <v>5</v>
      </c>
      <c r="H131" s="43">
        <v>145</v>
      </c>
      <c r="I131" s="43">
        <v>338</v>
      </c>
      <c r="J131" s="43">
        <v>415</v>
      </c>
      <c r="K131" s="47">
        <f t="shared" si="5"/>
        <v>0.023808157879639722</v>
      </c>
      <c r="L131" s="46">
        <f t="shared" si="6"/>
        <v>0.06924444954391601</v>
      </c>
      <c r="M131" s="20"/>
      <c r="N131" s="22"/>
    </row>
    <row r="132" spans="1:14" ht="15.75" customHeight="1">
      <c r="A132" s="42" t="s">
        <v>153</v>
      </c>
      <c r="B132" s="43">
        <v>28909</v>
      </c>
      <c r="C132" s="43">
        <v>26324</v>
      </c>
      <c r="D132" s="43">
        <v>1302</v>
      </c>
      <c r="E132" s="43">
        <v>140</v>
      </c>
      <c r="F132" s="43">
        <v>153</v>
      </c>
      <c r="G132" s="43">
        <v>5</v>
      </c>
      <c r="H132" s="43">
        <v>565</v>
      </c>
      <c r="I132" s="43">
        <v>420</v>
      </c>
      <c r="J132" s="43">
        <v>1077</v>
      </c>
      <c r="K132" s="47">
        <f t="shared" si="5"/>
        <v>0.03725483413469854</v>
      </c>
      <c r="L132" s="46">
        <f t="shared" si="6"/>
        <v>0.08941852018402574</v>
      </c>
      <c r="M132" s="20"/>
      <c r="N132" s="21"/>
    </row>
    <row r="133" spans="1:14" ht="15.75" customHeight="1">
      <c r="A133" s="42" t="s">
        <v>154</v>
      </c>
      <c r="B133" s="43">
        <v>4967</v>
      </c>
      <c r="C133" s="43">
        <v>4777</v>
      </c>
      <c r="D133" s="43">
        <v>17</v>
      </c>
      <c r="E133" s="43">
        <v>35</v>
      </c>
      <c r="F133" s="43">
        <v>9</v>
      </c>
      <c r="G133" s="43">
        <v>4</v>
      </c>
      <c r="H133" s="43">
        <v>15</v>
      </c>
      <c r="I133" s="43">
        <v>110</v>
      </c>
      <c r="J133" s="43">
        <v>99</v>
      </c>
      <c r="K133" s="47">
        <f t="shared" si="5"/>
        <v>0.019931548218240388</v>
      </c>
      <c r="L133" s="46">
        <f t="shared" si="6"/>
        <v>0.03825246627743104</v>
      </c>
      <c r="M133" s="20"/>
      <c r="N133" s="22"/>
    </row>
    <row r="134" spans="1:14" ht="15.75" customHeight="1">
      <c r="A134" s="42" t="s">
        <v>155</v>
      </c>
      <c r="B134" s="43">
        <v>6205</v>
      </c>
      <c r="C134" s="43">
        <v>5946</v>
      </c>
      <c r="D134" s="43">
        <v>31</v>
      </c>
      <c r="E134" s="43">
        <v>35</v>
      </c>
      <c r="F134" s="43">
        <v>16</v>
      </c>
      <c r="G134" s="43">
        <v>0</v>
      </c>
      <c r="H134" s="43">
        <v>82</v>
      </c>
      <c r="I134" s="43">
        <v>95</v>
      </c>
      <c r="J134" s="43">
        <v>211</v>
      </c>
      <c r="K134" s="47">
        <f t="shared" si="5"/>
        <v>0.03400483481063658</v>
      </c>
      <c r="L134" s="46">
        <f t="shared" si="6"/>
        <v>0.04174053182917002</v>
      </c>
      <c r="M134" s="20"/>
      <c r="N134" s="22"/>
    </row>
    <row r="135" spans="1:14" ht="15.75" customHeight="1">
      <c r="A135" s="42" t="s">
        <v>156</v>
      </c>
      <c r="B135" s="43">
        <v>2163</v>
      </c>
      <c r="C135" s="43">
        <v>2119</v>
      </c>
      <c r="D135" s="43">
        <v>3</v>
      </c>
      <c r="E135" s="43">
        <v>13</v>
      </c>
      <c r="F135" s="43">
        <v>2</v>
      </c>
      <c r="G135" s="43">
        <v>0</v>
      </c>
      <c r="H135" s="43">
        <v>2</v>
      </c>
      <c r="I135" s="43">
        <v>24</v>
      </c>
      <c r="J135" s="43">
        <v>17</v>
      </c>
      <c r="K135" s="47">
        <f t="shared" si="5"/>
        <v>0.00785945446139621</v>
      </c>
      <c r="L135" s="46">
        <f t="shared" si="6"/>
        <v>0.02034211742949607</v>
      </c>
      <c r="M135" s="20"/>
      <c r="N135" s="22"/>
    </row>
    <row r="136" spans="1:14" ht="15.75" customHeight="1">
      <c r="A136" s="42" t="s">
        <v>157</v>
      </c>
      <c r="B136" s="43">
        <v>8038</v>
      </c>
      <c r="C136" s="43">
        <v>7548</v>
      </c>
      <c r="D136" s="43">
        <v>61</v>
      </c>
      <c r="E136" s="43">
        <v>87</v>
      </c>
      <c r="F136" s="43">
        <v>67</v>
      </c>
      <c r="G136" s="43">
        <v>1</v>
      </c>
      <c r="H136" s="43">
        <v>91</v>
      </c>
      <c r="I136" s="43">
        <v>183</v>
      </c>
      <c r="J136" s="43">
        <v>238</v>
      </c>
      <c r="K136" s="47">
        <f t="shared" si="5"/>
        <v>0.029609355561084846</v>
      </c>
      <c r="L136" s="46">
        <f t="shared" si="6"/>
        <v>0.06096043791988057</v>
      </c>
      <c r="M136" s="20"/>
      <c r="N136" s="22"/>
    </row>
    <row r="137" spans="1:14" ht="15.75" customHeight="1">
      <c r="A137" s="42" t="s">
        <v>158</v>
      </c>
      <c r="B137" s="43">
        <v>3010</v>
      </c>
      <c r="C137" s="43">
        <v>2901</v>
      </c>
      <c r="D137" s="43">
        <v>38</v>
      </c>
      <c r="E137" s="43">
        <v>17</v>
      </c>
      <c r="F137" s="43">
        <v>0</v>
      </c>
      <c r="G137" s="43">
        <v>0</v>
      </c>
      <c r="H137" s="43">
        <v>15</v>
      </c>
      <c r="I137" s="43">
        <v>39</v>
      </c>
      <c r="J137" s="43">
        <v>28</v>
      </c>
      <c r="K137" s="47">
        <f t="shared" si="5"/>
        <v>0.009302325581395349</v>
      </c>
      <c r="L137" s="46">
        <f t="shared" si="6"/>
        <v>0.036212624584717606</v>
      </c>
      <c r="M137" s="20"/>
      <c r="N137" s="21"/>
    </row>
    <row r="138" spans="1:14" ht="15.75" customHeight="1">
      <c r="A138" s="42" t="s">
        <v>159</v>
      </c>
      <c r="B138" s="43">
        <v>8635</v>
      </c>
      <c r="C138" s="43">
        <v>8320</v>
      </c>
      <c r="D138" s="43">
        <v>77</v>
      </c>
      <c r="E138" s="43">
        <v>26</v>
      </c>
      <c r="F138" s="43">
        <v>15</v>
      </c>
      <c r="G138" s="43">
        <v>0</v>
      </c>
      <c r="H138" s="43">
        <v>81</v>
      </c>
      <c r="I138" s="43">
        <v>116</v>
      </c>
      <c r="J138" s="43">
        <v>181</v>
      </c>
      <c r="K138" s="47">
        <f t="shared" si="5"/>
        <v>0.020961204400694846</v>
      </c>
      <c r="L138" s="46">
        <f t="shared" si="6"/>
        <v>0.03647944412275622</v>
      </c>
      <c r="M138" s="20"/>
      <c r="N138" s="21"/>
    </row>
    <row r="139" spans="1:14" ht="15.75" customHeight="1">
      <c r="A139" s="42" t="s">
        <v>160</v>
      </c>
      <c r="B139" s="43">
        <v>4967</v>
      </c>
      <c r="C139" s="43">
        <v>4556</v>
      </c>
      <c r="D139" s="43">
        <v>19</v>
      </c>
      <c r="E139" s="43">
        <v>17</v>
      </c>
      <c r="F139" s="43">
        <v>5</v>
      </c>
      <c r="G139" s="43">
        <v>0</v>
      </c>
      <c r="H139" s="43">
        <v>306</v>
      </c>
      <c r="I139" s="43">
        <v>64</v>
      </c>
      <c r="J139" s="43">
        <v>447</v>
      </c>
      <c r="K139" s="47">
        <f t="shared" si="5"/>
        <v>0.08999396013690357</v>
      </c>
      <c r="L139" s="46">
        <f t="shared" si="6"/>
        <v>0.08274612442117979</v>
      </c>
      <c r="M139" s="20"/>
      <c r="N139" s="21"/>
    </row>
    <row r="140" spans="1:14" ht="15.75" customHeight="1">
      <c r="A140" s="42" t="s">
        <v>161</v>
      </c>
      <c r="B140" s="43">
        <v>48187</v>
      </c>
      <c r="C140" s="43">
        <v>45529</v>
      </c>
      <c r="D140" s="43">
        <v>563</v>
      </c>
      <c r="E140" s="43">
        <v>292</v>
      </c>
      <c r="F140" s="43">
        <v>473</v>
      </c>
      <c r="G140" s="43">
        <v>24</v>
      </c>
      <c r="H140" s="43">
        <v>403</v>
      </c>
      <c r="I140" s="43">
        <v>903</v>
      </c>
      <c r="J140" s="43">
        <v>1563</v>
      </c>
      <c r="K140" s="47">
        <f t="shared" si="5"/>
        <v>0.03243613422707369</v>
      </c>
      <c r="L140" s="46">
        <f t="shared" si="6"/>
        <v>0.05516010542262436</v>
      </c>
      <c r="M140" s="20"/>
      <c r="N140" s="21"/>
    </row>
    <row r="141" spans="1:14" ht="15.75" customHeight="1">
      <c r="A141" s="42" t="s">
        <v>162</v>
      </c>
      <c r="B141" s="43">
        <v>3771</v>
      </c>
      <c r="C141" s="43">
        <v>3435</v>
      </c>
      <c r="D141" s="43">
        <v>10</v>
      </c>
      <c r="E141" s="43">
        <v>31</v>
      </c>
      <c r="F141" s="43">
        <v>33</v>
      </c>
      <c r="G141" s="43">
        <v>0</v>
      </c>
      <c r="H141" s="43">
        <v>174</v>
      </c>
      <c r="I141" s="43">
        <v>88</v>
      </c>
      <c r="J141" s="43">
        <v>270</v>
      </c>
      <c r="K141" s="47">
        <f t="shared" si="5"/>
        <v>0.07159904534606205</v>
      </c>
      <c r="L141" s="46">
        <f t="shared" si="6"/>
        <v>0.08910103420843278</v>
      </c>
      <c r="M141" s="20"/>
      <c r="N141" s="21"/>
    </row>
    <row r="142" spans="1:14" ht="15.75" customHeight="1">
      <c r="A142" s="42" t="s">
        <v>163</v>
      </c>
      <c r="B142" s="43">
        <v>3587</v>
      </c>
      <c r="C142" s="43">
        <v>3348</v>
      </c>
      <c r="D142" s="43">
        <v>146</v>
      </c>
      <c r="E142" s="43">
        <v>22</v>
      </c>
      <c r="F142" s="43">
        <v>12</v>
      </c>
      <c r="G142" s="43">
        <v>1</v>
      </c>
      <c r="H142" s="43">
        <v>23</v>
      </c>
      <c r="I142" s="43">
        <v>35</v>
      </c>
      <c r="J142" s="43">
        <v>61</v>
      </c>
      <c r="K142" s="47">
        <f t="shared" si="5"/>
        <v>0.017005854474491218</v>
      </c>
      <c r="L142" s="46">
        <f t="shared" si="6"/>
        <v>0.06662949540005576</v>
      </c>
      <c r="M142" s="20"/>
      <c r="N142" s="22"/>
    </row>
    <row r="143" spans="1:14" ht="15.75" customHeight="1">
      <c r="A143" s="42" t="s">
        <v>164</v>
      </c>
      <c r="B143" s="43">
        <v>8385</v>
      </c>
      <c r="C143" s="43">
        <v>8041</v>
      </c>
      <c r="D143" s="43">
        <v>115</v>
      </c>
      <c r="E143" s="43">
        <v>65</v>
      </c>
      <c r="F143" s="43">
        <v>19</v>
      </c>
      <c r="G143" s="43">
        <v>0</v>
      </c>
      <c r="H143" s="43">
        <v>48</v>
      </c>
      <c r="I143" s="43">
        <v>97</v>
      </c>
      <c r="J143" s="43">
        <v>152</v>
      </c>
      <c r="K143" s="47">
        <f t="shared" si="5"/>
        <v>0.018127608825283244</v>
      </c>
      <c r="L143" s="46">
        <f t="shared" si="6"/>
        <v>0.041025641025641026</v>
      </c>
      <c r="M143" s="20"/>
      <c r="N143" s="22"/>
    </row>
    <row r="144" spans="1:14" ht="15.75" customHeight="1">
      <c r="A144" s="42" t="s">
        <v>165</v>
      </c>
      <c r="B144" s="43">
        <v>5465</v>
      </c>
      <c r="C144" s="43">
        <v>5320</v>
      </c>
      <c r="D144" s="43">
        <v>33</v>
      </c>
      <c r="E144" s="43">
        <v>11</v>
      </c>
      <c r="F144" s="43">
        <v>14</v>
      </c>
      <c r="G144" s="43">
        <v>0</v>
      </c>
      <c r="H144" s="43">
        <v>32</v>
      </c>
      <c r="I144" s="43">
        <v>55</v>
      </c>
      <c r="J144" s="43">
        <v>83</v>
      </c>
      <c r="K144" s="47">
        <f t="shared" si="5"/>
        <v>0.015187557182067704</v>
      </c>
      <c r="L144" s="46">
        <f t="shared" si="6"/>
        <v>0.026532479414455627</v>
      </c>
      <c r="M144" s="20"/>
      <c r="N144" s="21"/>
    </row>
    <row r="145" spans="1:14" ht="15.75" customHeight="1">
      <c r="A145" s="42" t="s">
        <v>166</v>
      </c>
      <c r="B145" s="43">
        <v>5220</v>
      </c>
      <c r="C145" s="43">
        <v>4736</v>
      </c>
      <c r="D145" s="43">
        <v>13</v>
      </c>
      <c r="E145" s="43">
        <v>199</v>
      </c>
      <c r="F145" s="43">
        <v>18</v>
      </c>
      <c r="G145" s="43">
        <v>0</v>
      </c>
      <c r="H145" s="43">
        <v>42</v>
      </c>
      <c r="I145" s="43">
        <v>212</v>
      </c>
      <c r="J145" s="43">
        <v>91</v>
      </c>
      <c r="K145" s="47">
        <f t="shared" si="5"/>
        <v>0.01743295019157088</v>
      </c>
      <c r="L145" s="46">
        <f t="shared" si="6"/>
        <v>0.09272030651340996</v>
      </c>
      <c r="M145" s="20"/>
      <c r="N145" s="21"/>
    </row>
    <row r="146" spans="1:14" ht="15.75" customHeight="1">
      <c r="A146" s="42" t="s">
        <v>167</v>
      </c>
      <c r="B146" s="43">
        <v>4932</v>
      </c>
      <c r="C146" s="43">
        <v>4644</v>
      </c>
      <c r="D146" s="43">
        <v>29</v>
      </c>
      <c r="E146" s="43">
        <v>72</v>
      </c>
      <c r="F146" s="43">
        <v>36</v>
      </c>
      <c r="G146" s="43">
        <v>2</v>
      </c>
      <c r="H146" s="43">
        <v>41</v>
      </c>
      <c r="I146" s="43">
        <v>108</v>
      </c>
      <c r="J146" s="43">
        <v>114</v>
      </c>
      <c r="K146" s="47">
        <f t="shared" si="5"/>
        <v>0.023114355231143552</v>
      </c>
      <c r="L146" s="46">
        <f t="shared" si="6"/>
        <v>0.058394160583941604</v>
      </c>
      <c r="M146" s="20"/>
      <c r="N146" s="22"/>
    </row>
    <row r="147" spans="1:14" ht="15.75" customHeight="1">
      <c r="A147" s="42" t="s">
        <v>168</v>
      </c>
      <c r="B147" s="43">
        <v>9129</v>
      </c>
      <c r="C147" s="43">
        <v>8668</v>
      </c>
      <c r="D147" s="43">
        <v>44</v>
      </c>
      <c r="E147" s="43">
        <v>78</v>
      </c>
      <c r="F147" s="43">
        <v>32</v>
      </c>
      <c r="G147" s="43">
        <v>1</v>
      </c>
      <c r="H147" s="43">
        <v>95</v>
      </c>
      <c r="I147" s="43">
        <v>211</v>
      </c>
      <c r="J147" s="43">
        <v>348</v>
      </c>
      <c r="K147" s="47">
        <f t="shared" si="5"/>
        <v>0.03812027604337825</v>
      </c>
      <c r="L147" s="46">
        <f t="shared" si="6"/>
        <v>0.05049841165516486</v>
      </c>
      <c r="M147" s="20"/>
      <c r="N147" s="22"/>
    </row>
    <row r="148" spans="1:14" ht="15.75" customHeight="1">
      <c r="A148" s="42" t="s">
        <v>169</v>
      </c>
      <c r="B148" s="43">
        <v>4463</v>
      </c>
      <c r="C148" s="43">
        <v>4377</v>
      </c>
      <c r="D148" s="43">
        <v>2</v>
      </c>
      <c r="E148" s="43">
        <v>27</v>
      </c>
      <c r="F148" s="43">
        <v>4</v>
      </c>
      <c r="G148" s="43">
        <v>1</v>
      </c>
      <c r="H148" s="43">
        <v>7</v>
      </c>
      <c r="I148" s="43">
        <v>45</v>
      </c>
      <c r="J148" s="43">
        <v>49</v>
      </c>
      <c r="K148" s="47">
        <f t="shared" si="5"/>
        <v>0.010979161998655613</v>
      </c>
      <c r="L148" s="46">
        <f t="shared" si="6"/>
        <v>0.019269549630293526</v>
      </c>
      <c r="M148" s="20"/>
      <c r="N148" s="22"/>
    </row>
    <row r="149" spans="1:14" ht="15.75" customHeight="1">
      <c r="A149" s="42" t="s">
        <v>170</v>
      </c>
      <c r="B149" s="43">
        <v>7141</v>
      </c>
      <c r="C149" s="43">
        <v>6923</v>
      </c>
      <c r="D149" s="43">
        <v>19</v>
      </c>
      <c r="E149" s="43">
        <v>27</v>
      </c>
      <c r="F149" s="43">
        <v>11</v>
      </c>
      <c r="G149" s="43">
        <v>2</v>
      </c>
      <c r="H149" s="43">
        <v>46</v>
      </c>
      <c r="I149" s="43">
        <v>113</v>
      </c>
      <c r="J149" s="43">
        <v>94</v>
      </c>
      <c r="K149" s="47">
        <f t="shared" si="5"/>
        <v>0.01316342248984736</v>
      </c>
      <c r="L149" s="46">
        <f t="shared" si="6"/>
        <v>0.03052793726368856</v>
      </c>
      <c r="M149" s="20"/>
      <c r="N149" s="21"/>
    </row>
    <row r="150" spans="1:14" ht="15.75" customHeight="1">
      <c r="A150" s="42" t="s">
        <v>171</v>
      </c>
      <c r="B150" s="43">
        <v>4538</v>
      </c>
      <c r="C150" s="43">
        <v>4361</v>
      </c>
      <c r="D150" s="43">
        <v>4</v>
      </c>
      <c r="E150" s="43">
        <v>28</v>
      </c>
      <c r="F150" s="43">
        <v>18</v>
      </c>
      <c r="G150" s="43">
        <v>2</v>
      </c>
      <c r="H150" s="43">
        <v>51</v>
      </c>
      <c r="I150" s="43">
        <v>74</v>
      </c>
      <c r="J150" s="43">
        <v>93</v>
      </c>
      <c r="K150" s="47">
        <f t="shared" si="5"/>
        <v>0.020493609519612165</v>
      </c>
      <c r="L150" s="46">
        <f t="shared" si="6"/>
        <v>0.039003966505068315</v>
      </c>
      <c r="M150" s="20"/>
      <c r="N150" s="21"/>
    </row>
    <row r="151" spans="1:14" ht="15.75" customHeight="1">
      <c r="A151" s="42" t="s">
        <v>172</v>
      </c>
      <c r="B151" s="43">
        <v>3436</v>
      </c>
      <c r="C151" s="43">
        <v>3260</v>
      </c>
      <c r="D151" s="43">
        <v>10</v>
      </c>
      <c r="E151" s="43">
        <v>25</v>
      </c>
      <c r="F151" s="43">
        <v>76</v>
      </c>
      <c r="G151" s="43">
        <v>7</v>
      </c>
      <c r="H151" s="43">
        <v>18</v>
      </c>
      <c r="I151" s="43">
        <v>40</v>
      </c>
      <c r="J151" s="43">
        <v>61</v>
      </c>
      <c r="K151" s="47">
        <f t="shared" si="5"/>
        <v>0.017753201396973225</v>
      </c>
      <c r="L151" s="46">
        <f t="shared" si="6"/>
        <v>0.051222351571594875</v>
      </c>
      <c r="M151" s="20"/>
      <c r="N151" s="22"/>
    </row>
    <row r="152" spans="1:14" ht="15.75" customHeight="1">
      <c r="A152" s="42" t="s">
        <v>173</v>
      </c>
      <c r="B152" s="43">
        <v>3705</v>
      </c>
      <c r="C152" s="43">
        <v>3388</v>
      </c>
      <c r="D152" s="43">
        <v>245</v>
      </c>
      <c r="E152" s="43">
        <v>12</v>
      </c>
      <c r="F152" s="43">
        <v>4</v>
      </c>
      <c r="G152" s="43">
        <v>3</v>
      </c>
      <c r="H152" s="43">
        <v>22</v>
      </c>
      <c r="I152" s="43">
        <v>31</v>
      </c>
      <c r="J152" s="43">
        <v>41</v>
      </c>
      <c r="K152" s="47">
        <f t="shared" si="5"/>
        <v>0.011066126855600539</v>
      </c>
      <c r="L152" s="46">
        <f t="shared" si="6"/>
        <v>0.08556005398110661</v>
      </c>
      <c r="M152" s="20"/>
      <c r="N152" s="21"/>
    </row>
    <row r="153" spans="1:14" ht="15.75" customHeight="1">
      <c r="A153" s="42" t="s">
        <v>174</v>
      </c>
      <c r="B153" s="43">
        <v>3567</v>
      </c>
      <c r="C153" s="43">
        <v>3252</v>
      </c>
      <c r="D153" s="43">
        <v>95</v>
      </c>
      <c r="E153" s="43">
        <v>32</v>
      </c>
      <c r="F153" s="43">
        <v>23</v>
      </c>
      <c r="G153" s="43">
        <v>0</v>
      </c>
      <c r="H153" s="43">
        <v>58</v>
      </c>
      <c r="I153" s="43">
        <v>107</v>
      </c>
      <c r="J153" s="43">
        <v>144</v>
      </c>
      <c r="K153" s="47">
        <f t="shared" si="5"/>
        <v>0.040370058873002525</v>
      </c>
      <c r="L153" s="46">
        <f t="shared" si="6"/>
        <v>0.08830950378469302</v>
      </c>
      <c r="M153" s="20"/>
      <c r="N153" s="22"/>
    </row>
    <row r="154" spans="1:14" ht="15.75" customHeight="1">
      <c r="A154" s="42" t="s">
        <v>175</v>
      </c>
      <c r="B154" s="43">
        <v>2393</v>
      </c>
      <c r="C154" s="43">
        <v>2272</v>
      </c>
      <c r="D154" s="43">
        <v>0</v>
      </c>
      <c r="E154" s="43">
        <v>34</v>
      </c>
      <c r="F154" s="43">
        <v>13</v>
      </c>
      <c r="G154" s="43">
        <v>0</v>
      </c>
      <c r="H154" s="43">
        <v>1</v>
      </c>
      <c r="I154" s="43">
        <v>73</v>
      </c>
      <c r="J154" s="43">
        <v>17</v>
      </c>
      <c r="K154" s="47">
        <f t="shared" si="5"/>
        <v>0.0071040534893439195</v>
      </c>
      <c r="L154" s="46">
        <f t="shared" si="6"/>
        <v>0.05056414542415378</v>
      </c>
      <c r="M154" s="20"/>
      <c r="N154" s="22"/>
    </row>
    <row r="155" spans="1:14" ht="15.75" customHeight="1">
      <c r="A155" s="42" t="s">
        <v>176</v>
      </c>
      <c r="B155" s="43">
        <v>3596</v>
      </c>
      <c r="C155" s="43">
        <v>3276</v>
      </c>
      <c r="D155" s="43">
        <v>252</v>
      </c>
      <c r="E155" s="43">
        <v>16</v>
      </c>
      <c r="F155" s="43">
        <v>3</v>
      </c>
      <c r="G155" s="43">
        <v>0</v>
      </c>
      <c r="H155" s="43">
        <v>2</v>
      </c>
      <c r="I155" s="43">
        <v>47</v>
      </c>
      <c r="J155" s="43">
        <v>39</v>
      </c>
      <c r="K155" s="47">
        <f t="shared" si="5"/>
        <v>0.010845383759733037</v>
      </c>
      <c r="L155" s="46">
        <f t="shared" si="6"/>
        <v>0.08898776418242492</v>
      </c>
      <c r="M155" s="20"/>
      <c r="N155" s="21"/>
    </row>
    <row r="156" spans="1:14" ht="15.75" customHeight="1">
      <c r="A156" s="42" t="s">
        <v>177</v>
      </c>
      <c r="B156" s="43">
        <v>2915</v>
      </c>
      <c r="C156" s="43">
        <v>2788</v>
      </c>
      <c r="D156" s="43">
        <v>12</v>
      </c>
      <c r="E156" s="43">
        <v>28</v>
      </c>
      <c r="F156" s="43">
        <v>1</v>
      </c>
      <c r="G156" s="43">
        <v>1</v>
      </c>
      <c r="H156" s="43">
        <v>45</v>
      </c>
      <c r="I156" s="43">
        <v>40</v>
      </c>
      <c r="J156" s="43">
        <v>102</v>
      </c>
      <c r="K156" s="47">
        <f t="shared" si="5"/>
        <v>0.03499142367066895</v>
      </c>
      <c r="L156" s="46">
        <f t="shared" si="6"/>
        <v>0.04356775300171527</v>
      </c>
      <c r="M156" s="20"/>
      <c r="N156" s="21"/>
    </row>
    <row r="157" spans="1:14" ht="15.75" customHeight="1">
      <c r="A157" s="42" t="s">
        <v>178</v>
      </c>
      <c r="B157" s="43">
        <v>7969</v>
      </c>
      <c r="C157" s="43">
        <v>7607</v>
      </c>
      <c r="D157" s="43">
        <v>11</v>
      </c>
      <c r="E157" s="43">
        <v>114</v>
      </c>
      <c r="F157" s="43">
        <v>22</v>
      </c>
      <c r="G157" s="43">
        <v>3</v>
      </c>
      <c r="H157" s="43">
        <v>47</v>
      </c>
      <c r="I157" s="43">
        <v>165</v>
      </c>
      <c r="J157" s="43">
        <v>162</v>
      </c>
      <c r="K157" s="47">
        <f t="shared" si="5"/>
        <v>0.020328773999247082</v>
      </c>
      <c r="L157" s="46">
        <f t="shared" si="6"/>
        <v>0.04542602585016941</v>
      </c>
      <c r="M157" s="20"/>
      <c r="N157" s="22"/>
    </row>
    <row r="158" spans="1:14" ht="15.75" customHeight="1">
      <c r="A158" s="42" t="s">
        <v>179</v>
      </c>
      <c r="B158" s="43">
        <v>4020</v>
      </c>
      <c r="C158" s="43">
        <v>3740</v>
      </c>
      <c r="D158" s="43">
        <v>161</v>
      </c>
      <c r="E158" s="43">
        <v>17</v>
      </c>
      <c r="F158" s="43">
        <v>4</v>
      </c>
      <c r="G158" s="43">
        <v>0</v>
      </c>
      <c r="H158" s="43">
        <v>17</v>
      </c>
      <c r="I158" s="43">
        <v>81</v>
      </c>
      <c r="J158" s="43">
        <v>110</v>
      </c>
      <c r="K158" s="47">
        <f t="shared" si="5"/>
        <v>0.02736318407960199</v>
      </c>
      <c r="L158" s="46">
        <f t="shared" si="6"/>
        <v>0.06965174129353234</v>
      </c>
      <c r="M158" s="20"/>
      <c r="N158" s="22"/>
    </row>
    <row r="159" spans="1:14" ht="15.75" customHeight="1">
      <c r="A159" s="42" t="s">
        <v>180</v>
      </c>
      <c r="B159" s="43">
        <v>5032</v>
      </c>
      <c r="C159" s="43">
        <v>4651</v>
      </c>
      <c r="D159" s="43">
        <v>18</v>
      </c>
      <c r="E159" s="43">
        <v>61</v>
      </c>
      <c r="F159" s="43">
        <v>20</v>
      </c>
      <c r="G159" s="43">
        <v>2</v>
      </c>
      <c r="H159" s="43">
        <v>127</v>
      </c>
      <c r="I159" s="43">
        <v>153</v>
      </c>
      <c r="J159" s="43">
        <v>252</v>
      </c>
      <c r="K159" s="47">
        <f t="shared" si="5"/>
        <v>0.050079491255961846</v>
      </c>
      <c r="L159" s="46">
        <f t="shared" si="6"/>
        <v>0.07571542130365659</v>
      </c>
      <c r="M159" s="20"/>
      <c r="N159" s="22"/>
    </row>
    <row r="160" spans="1:14" ht="15.75" customHeight="1">
      <c r="A160" s="42" t="s">
        <v>181</v>
      </c>
      <c r="B160" s="43">
        <v>7998</v>
      </c>
      <c r="C160" s="43">
        <v>7564</v>
      </c>
      <c r="D160" s="43">
        <v>28</v>
      </c>
      <c r="E160" s="43">
        <v>83</v>
      </c>
      <c r="F160" s="43">
        <v>43</v>
      </c>
      <c r="G160" s="43">
        <v>6</v>
      </c>
      <c r="H160" s="43">
        <v>97</v>
      </c>
      <c r="I160" s="43">
        <v>177</v>
      </c>
      <c r="J160" s="43">
        <v>215</v>
      </c>
      <c r="K160" s="47">
        <f t="shared" si="5"/>
        <v>0.026881720430107527</v>
      </c>
      <c r="L160" s="46">
        <f t="shared" si="6"/>
        <v>0.05426356589147287</v>
      </c>
      <c r="M160" s="20"/>
      <c r="N160" s="21"/>
    </row>
    <row r="161" spans="1:14" ht="15.75" customHeight="1">
      <c r="A161" s="42" t="s">
        <v>182</v>
      </c>
      <c r="B161" s="43">
        <v>11015</v>
      </c>
      <c r="C161" s="43">
        <v>9958</v>
      </c>
      <c r="D161" s="43">
        <v>220</v>
      </c>
      <c r="E161" s="43">
        <v>136</v>
      </c>
      <c r="F161" s="43">
        <v>115</v>
      </c>
      <c r="G161" s="43">
        <v>6</v>
      </c>
      <c r="H161" s="43">
        <v>254</v>
      </c>
      <c r="I161" s="43">
        <v>326</v>
      </c>
      <c r="J161" s="43">
        <v>587</v>
      </c>
      <c r="K161" s="47">
        <f t="shared" si="5"/>
        <v>0.053290966863368136</v>
      </c>
      <c r="L161" s="46">
        <f t="shared" si="6"/>
        <v>0.09596005447117567</v>
      </c>
      <c r="M161" s="20"/>
      <c r="N161" s="21"/>
    </row>
    <row r="162" spans="1:14" ht="15.75" customHeight="1">
      <c r="A162" s="42" t="s">
        <v>183</v>
      </c>
      <c r="B162" s="43">
        <v>7226</v>
      </c>
      <c r="C162" s="43">
        <v>7032</v>
      </c>
      <c r="D162" s="43">
        <v>11</v>
      </c>
      <c r="E162" s="43">
        <v>55</v>
      </c>
      <c r="F162" s="43">
        <v>18</v>
      </c>
      <c r="G162" s="43">
        <v>2</v>
      </c>
      <c r="H162" s="43">
        <v>17</v>
      </c>
      <c r="I162" s="43">
        <v>91</v>
      </c>
      <c r="J162" s="43">
        <v>100</v>
      </c>
      <c r="K162" s="47">
        <f t="shared" si="5"/>
        <v>0.013838915029061722</v>
      </c>
      <c r="L162" s="46">
        <f t="shared" si="6"/>
        <v>0.02684749515637974</v>
      </c>
      <c r="M162" s="20"/>
      <c r="N162" s="22"/>
    </row>
    <row r="163" spans="1:14" ht="15.75" customHeight="1">
      <c r="A163" s="42" t="s">
        <v>184</v>
      </c>
      <c r="B163" s="43">
        <v>5782</v>
      </c>
      <c r="C163" s="43">
        <v>5457</v>
      </c>
      <c r="D163" s="43">
        <v>177</v>
      </c>
      <c r="E163" s="43">
        <v>67</v>
      </c>
      <c r="F163" s="43">
        <v>5</v>
      </c>
      <c r="G163" s="43">
        <v>2</v>
      </c>
      <c r="H163" s="43">
        <v>18</v>
      </c>
      <c r="I163" s="43">
        <v>56</v>
      </c>
      <c r="J163" s="43">
        <v>72</v>
      </c>
      <c r="K163" s="47">
        <f t="shared" si="5"/>
        <v>0.012452438602559669</v>
      </c>
      <c r="L163" s="46">
        <f t="shared" si="6"/>
        <v>0.05620892424766517</v>
      </c>
      <c r="M163" s="20"/>
      <c r="N163" s="22"/>
    </row>
    <row r="164" spans="1:14" ht="15.75" customHeight="1">
      <c r="A164" s="42" t="s">
        <v>185</v>
      </c>
      <c r="B164" s="43">
        <v>14192</v>
      </c>
      <c r="C164" s="43">
        <v>13714</v>
      </c>
      <c r="D164" s="43">
        <v>134</v>
      </c>
      <c r="E164" s="43">
        <v>69</v>
      </c>
      <c r="F164" s="43">
        <v>57</v>
      </c>
      <c r="G164" s="43">
        <v>4</v>
      </c>
      <c r="H164" s="43">
        <v>71</v>
      </c>
      <c r="I164" s="43">
        <v>143</v>
      </c>
      <c r="J164" s="43">
        <v>210</v>
      </c>
      <c r="K164" s="47">
        <f t="shared" si="5"/>
        <v>0.01479706877113867</v>
      </c>
      <c r="L164" s="46">
        <f t="shared" si="6"/>
        <v>0.033680947012401354</v>
      </c>
      <c r="M164" s="20"/>
      <c r="N164" s="22"/>
    </row>
    <row r="165" spans="1:14" ht="15.75" customHeight="1">
      <c r="A165" s="42" t="s">
        <v>186</v>
      </c>
      <c r="B165" s="43">
        <v>4685</v>
      </c>
      <c r="C165" s="43">
        <v>4538</v>
      </c>
      <c r="D165" s="43">
        <v>34</v>
      </c>
      <c r="E165" s="43">
        <v>33</v>
      </c>
      <c r="F165" s="43">
        <v>23</v>
      </c>
      <c r="G165" s="43">
        <v>0</v>
      </c>
      <c r="H165" s="43">
        <v>15</v>
      </c>
      <c r="I165" s="43">
        <v>42</v>
      </c>
      <c r="J165" s="43">
        <v>67</v>
      </c>
      <c r="K165" s="47">
        <f t="shared" si="5"/>
        <v>0.014300960512273213</v>
      </c>
      <c r="L165" s="46">
        <f t="shared" si="6"/>
        <v>0.031376734258271075</v>
      </c>
      <c r="M165" s="20"/>
      <c r="N165" s="22"/>
    </row>
    <row r="166" spans="1:14" ht="15.75" customHeight="1">
      <c r="A166" s="42" t="s">
        <v>187</v>
      </c>
      <c r="B166" s="43">
        <v>5181</v>
      </c>
      <c r="C166" s="43">
        <v>5047</v>
      </c>
      <c r="D166" s="43">
        <v>29</v>
      </c>
      <c r="E166" s="43">
        <v>15</v>
      </c>
      <c r="F166" s="43">
        <v>11</v>
      </c>
      <c r="G166" s="43">
        <v>4</v>
      </c>
      <c r="H166" s="43">
        <v>19</v>
      </c>
      <c r="I166" s="43">
        <v>56</v>
      </c>
      <c r="J166" s="43">
        <v>57</v>
      </c>
      <c r="K166" s="47">
        <f t="shared" si="5"/>
        <v>0.011001737116386797</v>
      </c>
      <c r="L166" s="46">
        <f t="shared" si="6"/>
        <v>0.025863732870102296</v>
      </c>
      <c r="M166" s="20"/>
      <c r="N166" s="22"/>
    </row>
    <row r="167" spans="1:14" ht="15.75" customHeight="1">
      <c r="A167" s="42" t="s">
        <v>188</v>
      </c>
      <c r="B167" s="43">
        <v>14719</v>
      </c>
      <c r="C167" s="43">
        <v>13714</v>
      </c>
      <c r="D167" s="43">
        <v>48</v>
      </c>
      <c r="E167" s="43">
        <v>321</v>
      </c>
      <c r="F167" s="43">
        <v>140</v>
      </c>
      <c r="G167" s="43">
        <v>24</v>
      </c>
      <c r="H167" s="43">
        <v>165</v>
      </c>
      <c r="I167" s="43">
        <v>307</v>
      </c>
      <c r="J167" s="43">
        <v>435</v>
      </c>
      <c r="K167" s="47">
        <f t="shared" si="5"/>
        <v>0.02955363815476595</v>
      </c>
      <c r="L167" s="46">
        <f t="shared" si="6"/>
        <v>0.06827909504721788</v>
      </c>
      <c r="M167" s="20"/>
      <c r="N167" s="22"/>
    </row>
    <row r="168" spans="1:14" ht="15.75" customHeight="1">
      <c r="A168" s="42" t="s">
        <v>189</v>
      </c>
      <c r="B168" s="43">
        <v>15028</v>
      </c>
      <c r="C168" s="43">
        <v>14242</v>
      </c>
      <c r="D168" s="43">
        <v>179</v>
      </c>
      <c r="E168" s="43">
        <v>108</v>
      </c>
      <c r="F168" s="43">
        <v>39</v>
      </c>
      <c r="G168" s="43">
        <v>3</v>
      </c>
      <c r="H168" s="43">
        <v>169</v>
      </c>
      <c r="I168" s="43">
        <v>288</v>
      </c>
      <c r="J168" s="43">
        <v>439</v>
      </c>
      <c r="K168" s="47">
        <f t="shared" si="5"/>
        <v>0.02921213734362523</v>
      </c>
      <c r="L168" s="46">
        <f t="shared" si="6"/>
        <v>0.05230236891136545</v>
      </c>
      <c r="M168" s="20"/>
      <c r="N168" s="22"/>
    </row>
    <row r="169" spans="1:14" ht="15.75" customHeight="1">
      <c r="A169" s="42" t="s">
        <v>190</v>
      </c>
      <c r="B169" s="43">
        <v>18658</v>
      </c>
      <c r="C169" s="43">
        <v>18016</v>
      </c>
      <c r="D169" s="43">
        <v>63</v>
      </c>
      <c r="E169" s="43">
        <v>91</v>
      </c>
      <c r="F169" s="43">
        <v>67</v>
      </c>
      <c r="G169" s="43">
        <v>6</v>
      </c>
      <c r="H169" s="43">
        <v>175</v>
      </c>
      <c r="I169" s="43">
        <v>240</v>
      </c>
      <c r="J169" s="43">
        <v>379</v>
      </c>
      <c r="K169" s="47">
        <f t="shared" si="5"/>
        <v>0.02031300246543038</v>
      </c>
      <c r="L169" s="46">
        <f t="shared" si="6"/>
        <v>0.034408832672312144</v>
      </c>
      <c r="M169" s="20"/>
      <c r="N169" s="22"/>
    </row>
    <row r="170" spans="1:14" ht="15.75" customHeight="1">
      <c r="A170" s="42" t="s">
        <v>191</v>
      </c>
      <c r="B170" s="43">
        <v>6325</v>
      </c>
      <c r="C170" s="43">
        <v>5967</v>
      </c>
      <c r="D170" s="43">
        <v>42</v>
      </c>
      <c r="E170" s="43">
        <v>75</v>
      </c>
      <c r="F170" s="43">
        <v>32</v>
      </c>
      <c r="G170" s="43">
        <v>22</v>
      </c>
      <c r="H170" s="43">
        <v>57</v>
      </c>
      <c r="I170" s="43">
        <v>130</v>
      </c>
      <c r="J170" s="43">
        <v>210</v>
      </c>
      <c r="K170" s="47">
        <f t="shared" si="5"/>
        <v>0.03320158102766799</v>
      </c>
      <c r="L170" s="46">
        <f t="shared" si="6"/>
        <v>0.056600790513833994</v>
      </c>
      <c r="M170" s="20"/>
      <c r="N170" s="21"/>
    </row>
    <row r="171" spans="1:14" ht="15.75" customHeight="1">
      <c r="A171" s="42" t="s">
        <v>192</v>
      </c>
      <c r="B171" s="43">
        <v>19838</v>
      </c>
      <c r="C171" s="43">
        <v>18448</v>
      </c>
      <c r="D171" s="43">
        <v>96</v>
      </c>
      <c r="E171" s="43">
        <v>400</v>
      </c>
      <c r="F171" s="43">
        <v>287</v>
      </c>
      <c r="G171" s="43">
        <v>2</v>
      </c>
      <c r="H171" s="43">
        <v>164</v>
      </c>
      <c r="I171" s="43">
        <v>441</v>
      </c>
      <c r="J171" s="43">
        <v>599</v>
      </c>
      <c r="K171" s="47">
        <f t="shared" si="5"/>
        <v>0.0301945760661357</v>
      </c>
      <c r="L171" s="46">
        <f t="shared" si="6"/>
        <v>0.07006754713176731</v>
      </c>
      <c r="M171" s="20"/>
      <c r="N171" s="22"/>
    </row>
    <row r="172" spans="1:14" ht="15.75" customHeight="1">
      <c r="A172" s="42" t="s">
        <v>193</v>
      </c>
      <c r="B172" s="43">
        <v>2521</v>
      </c>
      <c r="C172" s="43">
        <v>2281</v>
      </c>
      <c r="D172" s="43">
        <v>163</v>
      </c>
      <c r="E172" s="43">
        <v>16</v>
      </c>
      <c r="F172" s="43">
        <v>7</v>
      </c>
      <c r="G172" s="43">
        <v>0</v>
      </c>
      <c r="H172" s="43">
        <v>10</v>
      </c>
      <c r="I172" s="43">
        <v>44</v>
      </c>
      <c r="J172" s="43">
        <v>37</v>
      </c>
      <c r="K172" s="47">
        <f t="shared" si="5"/>
        <v>0.014676715589051963</v>
      </c>
      <c r="L172" s="46">
        <f t="shared" si="6"/>
        <v>0.09520031733439112</v>
      </c>
      <c r="M172" s="20"/>
      <c r="N172" s="21"/>
    </row>
    <row r="173" spans="1:14" ht="15.75" customHeight="1">
      <c r="A173" s="42" t="s">
        <v>194</v>
      </c>
      <c r="B173" s="43">
        <v>2923</v>
      </c>
      <c r="C173" s="43">
        <v>2770</v>
      </c>
      <c r="D173" s="43">
        <v>3</v>
      </c>
      <c r="E173" s="43">
        <v>69</v>
      </c>
      <c r="F173" s="43">
        <v>12</v>
      </c>
      <c r="G173" s="43">
        <v>0</v>
      </c>
      <c r="H173" s="43">
        <v>7</v>
      </c>
      <c r="I173" s="43">
        <v>62</v>
      </c>
      <c r="J173" s="43">
        <v>51</v>
      </c>
      <c r="K173" s="47">
        <f t="shared" si="5"/>
        <v>0.017447827574409852</v>
      </c>
      <c r="L173" s="46">
        <f t="shared" si="6"/>
        <v>0.052343482723229556</v>
      </c>
      <c r="M173" s="20"/>
      <c r="N173" s="21"/>
    </row>
    <row r="174" spans="1:14" ht="15.75" customHeight="1">
      <c r="A174" s="42" t="s">
        <v>195</v>
      </c>
      <c r="B174" s="43">
        <v>5628</v>
      </c>
      <c r="C174" s="43">
        <v>5171</v>
      </c>
      <c r="D174" s="43">
        <v>269</v>
      </c>
      <c r="E174" s="43">
        <v>41</v>
      </c>
      <c r="F174" s="43">
        <v>18</v>
      </c>
      <c r="G174" s="43">
        <v>4</v>
      </c>
      <c r="H174" s="43">
        <v>53</v>
      </c>
      <c r="I174" s="43">
        <v>72</v>
      </c>
      <c r="J174" s="43">
        <v>149</v>
      </c>
      <c r="K174" s="47">
        <f t="shared" si="5"/>
        <v>0.026474769012082445</v>
      </c>
      <c r="L174" s="46">
        <f t="shared" si="6"/>
        <v>0.08120113717128642</v>
      </c>
      <c r="M174" s="20"/>
      <c r="N174" s="21"/>
    </row>
    <row r="175" spans="1:14" ht="15.75" customHeight="1">
      <c r="A175" s="42" t="s">
        <v>196</v>
      </c>
      <c r="B175" s="43">
        <v>5641</v>
      </c>
      <c r="C175" s="43">
        <v>5347</v>
      </c>
      <c r="D175" s="43">
        <v>123</v>
      </c>
      <c r="E175" s="43">
        <v>19</v>
      </c>
      <c r="F175" s="43">
        <v>9</v>
      </c>
      <c r="G175" s="43">
        <v>1</v>
      </c>
      <c r="H175" s="43">
        <v>34</v>
      </c>
      <c r="I175" s="43">
        <v>108</v>
      </c>
      <c r="J175" s="43">
        <v>79</v>
      </c>
      <c r="K175" s="47">
        <f t="shared" si="5"/>
        <v>0.0140046091118596</v>
      </c>
      <c r="L175" s="46">
        <f t="shared" si="6"/>
        <v>0.05211841872008509</v>
      </c>
      <c r="M175" s="20"/>
      <c r="N175" s="22"/>
    </row>
    <row r="176" spans="1:14" ht="15.75" customHeight="1">
      <c r="A176" s="42" t="s">
        <v>197</v>
      </c>
      <c r="B176" s="43">
        <v>21103</v>
      </c>
      <c r="C176" s="43">
        <v>20376</v>
      </c>
      <c r="D176" s="43">
        <v>39</v>
      </c>
      <c r="E176" s="43">
        <v>135</v>
      </c>
      <c r="F176" s="43">
        <v>128</v>
      </c>
      <c r="G176" s="43">
        <v>14</v>
      </c>
      <c r="H176" s="43">
        <v>81</v>
      </c>
      <c r="I176" s="43">
        <v>330</v>
      </c>
      <c r="J176" s="43">
        <v>417</v>
      </c>
      <c r="K176" s="47">
        <f t="shared" si="5"/>
        <v>0.01976022366488177</v>
      </c>
      <c r="L176" s="46">
        <f t="shared" si="6"/>
        <v>0.034450078187935364</v>
      </c>
      <c r="M176" s="20"/>
      <c r="N176" s="21"/>
    </row>
    <row r="177" spans="1:14" ht="15.75" customHeight="1">
      <c r="A177" s="42" t="s">
        <v>198</v>
      </c>
      <c r="B177" s="43">
        <v>3169</v>
      </c>
      <c r="C177" s="43">
        <v>2952</v>
      </c>
      <c r="D177" s="43">
        <v>7</v>
      </c>
      <c r="E177" s="43">
        <v>65</v>
      </c>
      <c r="F177" s="43">
        <v>30</v>
      </c>
      <c r="G177" s="43">
        <v>3</v>
      </c>
      <c r="H177" s="43">
        <v>30</v>
      </c>
      <c r="I177" s="43">
        <v>82</v>
      </c>
      <c r="J177" s="43">
        <v>68</v>
      </c>
      <c r="K177" s="47">
        <f t="shared" si="5"/>
        <v>0.02145787314610287</v>
      </c>
      <c r="L177" s="46">
        <f t="shared" si="6"/>
        <v>0.06847585989271063</v>
      </c>
      <c r="M177" s="20"/>
      <c r="N177" s="21"/>
    </row>
    <row r="178" spans="1:14" ht="15.75" customHeight="1">
      <c r="A178" s="42" t="s">
        <v>199</v>
      </c>
      <c r="B178" s="43">
        <v>11984</v>
      </c>
      <c r="C178" s="43">
        <v>11532</v>
      </c>
      <c r="D178" s="43">
        <v>47</v>
      </c>
      <c r="E178" s="43">
        <v>59</v>
      </c>
      <c r="F178" s="43">
        <v>31</v>
      </c>
      <c r="G178" s="43">
        <v>3</v>
      </c>
      <c r="H178" s="43">
        <v>134</v>
      </c>
      <c r="I178" s="43">
        <v>178</v>
      </c>
      <c r="J178" s="43">
        <v>324</v>
      </c>
      <c r="K178" s="47">
        <f t="shared" si="5"/>
        <v>0.02703604806408545</v>
      </c>
      <c r="L178" s="46">
        <f t="shared" si="6"/>
        <v>0.03771695594125501</v>
      </c>
      <c r="M178" s="20"/>
      <c r="N178" s="22"/>
    </row>
    <row r="179" spans="1:14" ht="15.75" customHeight="1">
      <c r="A179" s="42" t="s">
        <v>200</v>
      </c>
      <c r="B179" s="43">
        <v>3627</v>
      </c>
      <c r="C179" s="43">
        <v>3496</v>
      </c>
      <c r="D179" s="43">
        <v>0</v>
      </c>
      <c r="E179" s="43">
        <v>19</v>
      </c>
      <c r="F179" s="43">
        <v>12</v>
      </c>
      <c r="G179" s="43">
        <v>3</v>
      </c>
      <c r="H179" s="43">
        <v>17</v>
      </c>
      <c r="I179" s="43">
        <v>80</v>
      </c>
      <c r="J179" s="43">
        <v>72</v>
      </c>
      <c r="K179" s="47">
        <f t="shared" si="5"/>
        <v>0.019851116625310174</v>
      </c>
      <c r="L179" s="46">
        <f t="shared" si="6"/>
        <v>0.036118003859939345</v>
      </c>
      <c r="M179" s="20"/>
      <c r="N179" s="21"/>
    </row>
    <row r="180" spans="1:14" ht="15.75" customHeight="1">
      <c r="A180" s="42" t="s">
        <v>201</v>
      </c>
      <c r="B180" s="43">
        <v>11696</v>
      </c>
      <c r="C180" s="43">
        <v>11289</v>
      </c>
      <c r="D180" s="43">
        <v>24</v>
      </c>
      <c r="E180" s="43">
        <v>89</v>
      </c>
      <c r="F180" s="43">
        <v>35</v>
      </c>
      <c r="G180" s="43">
        <v>2</v>
      </c>
      <c r="H180" s="43">
        <v>49</v>
      </c>
      <c r="I180" s="43">
        <v>208</v>
      </c>
      <c r="J180" s="43">
        <v>191</v>
      </c>
      <c r="K180" s="47">
        <f t="shared" si="5"/>
        <v>0.016330369357045144</v>
      </c>
      <c r="L180" s="46">
        <f t="shared" si="6"/>
        <v>0.03479822161422708</v>
      </c>
      <c r="M180" s="20"/>
      <c r="N180" s="22"/>
    </row>
    <row r="181" spans="1:14" ht="15.75" customHeight="1">
      <c r="A181" s="42" t="s">
        <v>202</v>
      </c>
      <c r="B181" s="43">
        <v>3680</v>
      </c>
      <c r="C181" s="43">
        <v>3594</v>
      </c>
      <c r="D181" s="43">
        <v>2</v>
      </c>
      <c r="E181" s="43">
        <v>21</v>
      </c>
      <c r="F181" s="43">
        <v>16</v>
      </c>
      <c r="G181" s="43">
        <v>0</v>
      </c>
      <c r="H181" s="43">
        <v>6</v>
      </c>
      <c r="I181" s="43">
        <v>41</v>
      </c>
      <c r="J181" s="43">
        <v>37</v>
      </c>
      <c r="K181" s="47">
        <f t="shared" si="5"/>
        <v>0.010054347826086956</v>
      </c>
      <c r="L181" s="46">
        <f t="shared" si="6"/>
        <v>0.023369565217391305</v>
      </c>
      <c r="M181" s="20"/>
      <c r="N181" s="22"/>
    </row>
    <row r="182" spans="1:14" ht="15.75" customHeight="1">
      <c r="A182" s="42" t="s">
        <v>203</v>
      </c>
      <c r="B182" s="43">
        <v>3914</v>
      </c>
      <c r="C182" s="43">
        <v>3794</v>
      </c>
      <c r="D182" s="43">
        <v>26</v>
      </c>
      <c r="E182" s="43">
        <v>9</v>
      </c>
      <c r="F182" s="43">
        <v>2</v>
      </c>
      <c r="G182" s="43">
        <v>3</v>
      </c>
      <c r="H182" s="43">
        <v>8</v>
      </c>
      <c r="I182" s="43">
        <v>72</v>
      </c>
      <c r="J182" s="43">
        <v>44</v>
      </c>
      <c r="K182" s="47">
        <f t="shared" si="5"/>
        <v>0.011241696474195196</v>
      </c>
      <c r="L182" s="46">
        <f t="shared" si="6"/>
        <v>0.030659172202350538</v>
      </c>
      <c r="M182" s="20"/>
      <c r="N182" s="22"/>
    </row>
    <row r="183" spans="1:14" ht="15.75" customHeight="1">
      <c r="A183" s="42" t="s">
        <v>204</v>
      </c>
      <c r="B183" s="43">
        <v>14572</v>
      </c>
      <c r="C183" s="43">
        <v>13617</v>
      </c>
      <c r="D183" s="43">
        <v>28</v>
      </c>
      <c r="E183" s="43">
        <v>163</v>
      </c>
      <c r="F183" s="43">
        <v>78</v>
      </c>
      <c r="G183" s="43">
        <v>11</v>
      </c>
      <c r="H183" s="43">
        <v>424</v>
      </c>
      <c r="I183" s="43">
        <v>251</v>
      </c>
      <c r="J183" s="43">
        <v>738</v>
      </c>
      <c r="K183" s="47">
        <f t="shared" si="5"/>
        <v>0.0506450727422454</v>
      </c>
      <c r="L183" s="46">
        <f t="shared" si="6"/>
        <v>0.06553664562174033</v>
      </c>
      <c r="M183" s="20"/>
      <c r="N183" s="22"/>
    </row>
    <row r="184" spans="1:14" ht="15.75" customHeight="1">
      <c r="A184" s="42" t="s">
        <v>205</v>
      </c>
      <c r="B184" s="43">
        <v>4831</v>
      </c>
      <c r="C184" s="43">
        <v>4670</v>
      </c>
      <c r="D184" s="43">
        <v>4</v>
      </c>
      <c r="E184" s="43">
        <v>40</v>
      </c>
      <c r="F184" s="43">
        <v>11</v>
      </c>
      <c r="G184" s="43">
        <v>0</v>
      </c>
      <c r="H184" s="43">
        <v>33</v>
      </c>
      <c r="I184" s="43">
        <v>73</v>
      </c>
      <c r="J184" s="43">
        <v>76</v>
      </c>
      <c r="K184" s="47">
        <f t="shared" si="5"/>
        <v>0.015731732560546472</v>
      </c>
      <c r="L184" s="46">
        <f t="shared" si="6"/>
        <v>0.03332643345063134</v>
      </c>
      <c r="M184" s="20"/>
      <c r="N184" s="21"/>
    </row>
    <row r="185" spans="1:14" ht="15.75" customHeight="1">
      <c r="A185" s="42" t="s">
        <v>206</v>
      </c>
      <c r="B185" s="43">
        <v>4609</v>
      </c>
      <c r="C185" s="43">
        <v>4344</v>
      </c>
      <c r="D185" s="43">
        <v>150</v>
      </c>
      <c r="E185" s="43">
        <v>11</v>
      </c>
      <c r="F185" s="43">
        <v>0</v>
      </c>
      <c r="G185" s="43">
        <v>0</v>
      </c>
      <c r="H185" s="43">
        <v>35</v>
      </c>
      <c r="I185" s="43">
        <v>69</v>
      </c>
      <c r="J185" s="43">
        <v>58</v>
      </c>
      <c r="K185" s="47">
        <f t="shared" si="5"/>
        <v>0.012584074636580603</v>
      </c>
      <c r="L185" s="46">
        <f t="shared" si="6"/>
        <v>0.05749620308092862</v>
      </c>
      <c r="M185" s="20"/>
      <c r="N185" s="22"/>
    </row>
    <row r="186" spans="1:14" ht="15.75" customHeight="1">
      <c r="A186" s="42" t="s">
        <v>207</v>
      </c>
      <c r="B186" s="43">
        <v>5912</v>
      </c>
      <c r="C186" s="43">
        <v>5684</v>
      </c>
      <c r="D186" s="43">
        <v>11</v>
      </c>
      <c r="E186" s="43">
        <v>81</v>
      </c>
      <c r="F186" s="43">
        <v>9</v>
      </c>
      <c r="G186" s="43">
        <v>1</v>
      </c>
      <c r="H186" s="43">
        <v>20</v>
      </c>
      <c r="I186" s="43">
        <v>106</v>
      </c>
      <c r="J186" s="43">
        <v>107</v>
      </c>
      <c r="K186" s="47">
        <f t="shared" si="5"/>
        <v>0.018098782138024357</v>
      </c>
      <c r="L186" s="46">
        <f t="shared" si="6"/>
        <v>0.03856562922868741</v>
      </c>
      <c r="M186" s="20"/>
      <c r="N186" s="22"/>
    </row>
    <row r="187" spans="1:14" ht="15.75" customHeight="1">
      <c r="A187" s="42" t="s">
        <v>208</v>
      </c>
      <c r="B187" s="43">
        <v>7078</v>
      </c>
      <c r="C187" s="43">
        <v>6829</v>
      </c>
      <c r="D187" s="43">
        <v>67</v>
      </c>
      <c r="E187" s="43">
        <v>12</v>
      </c>
      <c r="F187" s="43">
        <v>34</v>
      </c>
      <c r="G187" s="43">
        <v>0</v>
      </c>
      <c r="H187" s="43">
        <v>43</v>
      </c>
      <c r="I187" s="43">
        <v>93</v>
      </c>
      <c r="J187" s="43">
        <v>140</v>
      </c>
      <c r="K187" s="47">
        <f t="shared" si="5"/>
        <v>0.019779598756710936</v>
      </c>
      <c r="L187" s="46">
        <f t="shared" si="6"/>
        <v>0.03517942921729302</v>
      </c>
      <c r="M187" s="20"/>
      <c r="N187" s="22"/>
    </row>
    <row r="188" spans="1:14" ht="15.75" customHeight="1">
      <c r="A188" s="42" t="s">
        <v>209</v>
      </c>
      <c r="B188" s="43">
        <v>2910</v>
      </c>
      <c r="C188" s="43">
        <v>2742</v>
      </c>
      <c r="D188" s="43">
        <v>12</v>
      </c>
      <c r="E188" s="43">
        <v>24</v>
      </c>
      <c r="F188" s="43">
        <v>20</v>
      </c>
      <c r="G188" s="43">
        <v>0</v>
      </c>
      <c r="H188" s="43">
        <v>55</v>
      </c>
      <c r="I188" s="43">
        <v>57</v>
      </c>
      <c r="J188" s="43">
        <v>104</v>
      </c>
      <c r="K188" s="47">
        <f t="shared" si="5"/>
        <v>0.03573883161512027</v>
      </c>
      <c r="L188" s="46">
        <f t="shared" si="6"/>
        <v>0.0577319587628866</v>
      </c>
      <c r="M188" s="20"/>
      <c r="N188" s="22"/>
    </row>
    <row r="189" spans="1:14" ht="15.75" customHeight="1">
      <c r="A189" s="42" t="s">
        <v>210</v>
      </c>
      <c r="B189" s="43">
        <v>23990</v>
      </c>
      <c r="C189" s="43">
        <v>22274</v>
      </c>
      <c r="D189" s="43">
        <v>572</v>
      </c>
      <c r="E189" s="43">
        <v>153</v>
      </c>
      <c r="F189" s="43">
        <v>156</v>
      </c>
      <c r="G189" s="43">
        <v>24</v>
      </c>
      <c r="H189" s="43">
        <v>351</v>
      </c>
      <c r="I189" s="43">
        <v>460</v>
      </c>
      <c r="J189" s="43">
        <v>859</v>
      </c>
      <c r="K189" s="47">
        <f aca="true" t="shared" si="7" ref="K189:K252">J189/B189</f>
        <v>0.03580658607753231</v>
      </c>
      <c r="L189" s="46">
        <f aca="true" t="shared" si="8" ref="L189:L252">(SUM(D189:I189))/B189</f>
        <v>0.07152980408503543</v>
      </c>
      <c r="M189" s="20"/>
      <c r="N189" s="22"/>
    </row>
    <row r="190" spans="1:14" ht="15.75" customHeight="1">
      <c r="A190" s="42" t="s">
        <v>286</v>
      </c>
      <c r="B190" s="43">
        <v>17982</v>
      </c>
      <c r="C190" s="43">
        <v>16349</v>
      </c>
      <c r="D190" s="43">
        <v>745</v>
      </c>
      <c r="E190" s="43">
        <v>87</v>
      </c>
      <c r="F190" s="43">
        <v>180</v>
      </c>
      <c r="G190" s="43">
        <v>7</v>
      </c>
      <c r="H190" s="43">
        <v>235</v>
      </c>
      <c r="I190" s="43">
        <v>379</v>
      </c>
      <c r="J190" s="43">
        <v>696</v>
      </c>
      <c r="K190" s="47">
        <f t="shared" si="7"/>
        <v>0.038705372038705374</v>
      </c>
      <c r="L190" s="46">
        <f t="shared" si="8"/>
        <v>0.0908130352574797</v>
      </c>
      <c r="M190" s="20"/>
      <c r="N190" s="22"/>
    </row>
    <row r="191" spans="1:14" ht="15.75" customHeight="1">
      <c r="A191" s="42" t="s">
        <v>211</v>
      </c>
      <c r="B191" s="43">
        <v>6860</v>
      </c>
      <c r="C191" s="43">
        <v>6478</v>
      </c>
      <c r="D191" s="43">
        <v>33</v>
      </c>
      <c r="E191" s="43">
        <v>72</v>
      </c>
      <c r="F191" s="43">
        <v>32</v>
      </c>
      <c r="G191" s="43">
        <v>4</v>
      </c>
      <c r="H191" s="43">
        <v>105</v>
      </c>
      <c r="I191" s="43">
        <v>136</v>
      </c>
      <c r="J191" s="43">
        <v>208</v>
      </c>
      <c r="K191" s="47">
        <f t="shared" si="7"/>
        <v>0.030320699708454812</v>
      </c>
      <c r="L191" s="46">
        <f t="shared" si="8"/>
        <v>0.055685131195335275</v>
      </c>
      <c r="M191" s="20"/>
      <c r="N191" s="22"/>
    </row>
    <row r="192" spans="1:14" ht="15.75" customHeight="1">
      <c r="A192" s="42" t="s">
        <v>212</v>
      </c>
      <c r="B192" s="43">
        <v>5013</v>
      </c>
      <c r="C192" s="43">
        <v>4717</v>
      </c>
      <c r="D192" s="43">
        <v>25</v>
      </c>
      <c r="E192" s="43">
        <v>105</v>
      </c>
      <c r="F192" s="43">
        <v>18</v>
      </c>
      <c r="G192" s="43">
        <v>2</v>
      </c>
      <c r="H192" s="43">
        <v>48</v>
      </c>
      <c r="I192" s="43">
        <v>98</v>
      </c>
      <c r="J192" s="43">
        <v>114</v>
      </c>
      <c r="K192" s="47">
        <f t="shared" si="7"/>
        <v>0.022740873728306403</v>
      </c>
      <c r="L192" s="46">
        <f t="shared" si="8"/>
        <v>0.05904647915419908</v>
      </c>
      <c r="M192" s="20"/>
      <c r="N192" s="21"/>
    </row>
    <row r="193" spans="1:14" ht="15.75" customHeight="1">
      <c r="A193" s="42" t="s">
        <v>213</v>
      </c>
      <c r="B193" s="43">
        <v>2824</v>
      </c>
      <c r="C193" s="43">
        <v>2740</v>
      </c>
      <c r="D193" s="43">
        <v>2</v>
      </c>
      <c r="E193" s="43">
        <v>22</v>
      </c>
      <c r="F193" s="43">
        <v>4</v>
      </c>
      <c r="G193" s="43">
        <v>3</v>
      </c>
      <c r="H193" s="43">
        <v>1</v>
      </c>
      <c r="I193" s="43">
        <v>52</v>
      </c>
      <c r="J193" s="43">
        <v>56</v>
      </c>
      <c r="K193" s="47">
        <f t="shared" si="7"/>
        <v>0.019830028328611898</v>
      </c>
      <c r="L193" s="46">
        <f t="shared" si="8"/>
        <v>0.029745042492917848</v>
      </c>
      <c r="M193" s="20"/>
      <c r="N193" s="22"/>
    </row>
    <row r="194" spans="1:14" ht="15.75" customHeight="1">
      <c r="A194" s="42" t="s">
        <v>214</v>
      </c>
      <c r="B194" s="43">
        <v>2682</v>
      </c>
      <c r="C194" s="43">
        <v>2484</v>
      </c>
      <c r="D194" s="43">
        <v>13</v>
      </c>
      <c r="E194" s="43">
        <v>48</v>
      </c>
      <c r="F194" s="43">
        <v>65</v>
      </c>
      <c r="G194" s="43">
        <v>0</v>
      </c>
      <c r="H194" s="43">
        <v>16</v>
      </c>
      <c r="I194" s="43">
        <v>56</v>
      </c>
      <c r="J194" s="43">
        <v>52</v>
      </c>
      <c r="K194" s="47">
        <f t="shared" si="7"/>
        <v>0.019388516032811335</v>
      </c>
      <c r="L194" s="46">
        <f t="shared" si="8"/>
        <v>0.0738255033557047</v>
      </c>
      <c r="M194" s="20"/>
      <c r="N194" s="22"/>
    </row>
    <row r="195" spans="1:14" ht="15.75" customHeight="1">
      <c r="A195" s="42" t="s">
        <v>215</v>
      </c>
      <c r="B195" s="43">
        <v>3153</v>
      </c>
      <c r="C195" s="43">
        <v>3083</v>
      </c>
      <c r="D195" s="43">
        <v>14</v>
      </c>
      <c r="E195" s="43">
        <v>15</v>
      </c>
      <c r="F195" s="43">
        <v>2</v>
      </c>
      <c r="G195" s="43">
        <v>3</v>
      </c>
      <c r="H195" s="43">
        <v>7</v>
      </c>
      <c r="I195" s="43">
        <v>29</v>
      </c>
      <c r="J195" s="43">
        <v>60</v>
      </c>
      <c r="K195" s="47">
        <f t="shared" si="7"/>
        <v>0.019029495718363463</v>
      </c>
      <c r="L195" s="46">
        <f t="shared" si="8"/>
        <v>0.022201078338090707</v>
      </c>
      <c r="M195" s="20"/>
      <c r="N195" s="22"/>
    </row>
    <row r="196" spans="1:14" ht="15.75" customHeight="1">
      <c r="A196" s="42" t="s">
        <v>216</v>
      </c>
      <c r="B196" s="43">
        <v>2608</v>
      </c>
      <c r="C196" s="43">
        <v>2521</v>
      </c>
      <c r="D196" s="43">
        <v>18</v>
      </c>
      <c r="E196" s="43">
        <v>14</v>
      </c>
      <c r="F196" s="43">
        <v>6</v>
      </c>
      <c r="G196" s="43">
        <v>1</v>
      </c>
      <c r="H196" s="43">
        <v>2</v>
      </c>
      <c r="I196" s="43">
        <v>46</v>
      </c>
      <c r="J196" s="43">
        <v>15</v>
      </c>
      <c r="K196" s="47">
        <f t="shared" si="7"/>
        <v>0.005751533742331288</v>
      </c>
      <c r="L196" s="46">
        <f t="shared" si="8"/>
        <v>0.033358895705521474</v>
      </c>
      <c r="M196" s="20"/>
      <c r="N196" s="22"/>
    </row>
    <row r="197" spans="1:14" ht="15.75" customHeight="1">
      <c r="A197" s="42" t="s">
        <v>217</v>
      </c>
      <c r="B197" s="43">
        <v>5197</v>
      </c>
      <c r="C197" s="43">
        <v>4986</v>
      </c>
      <c r="D197" s="43">
        <v>27</v>
      </c>
      <c r="E197" s="43">
        <v>12</v>
      </c>
      <c r="F197" s="43">
        <v>10</v>
      </c>
      <c r="G197" s="43">
        <v>1</v>
      </c>
      <c r="H197" s="43">
        <v>103</v>
      </c>
      <c r="I197" s="43">
        <v>58</v>
      </c>
      <c r="J197" s="43">
        <v>188</v>
      </c>
      <c r="K197" s="47">
        <f t="shared" si="7"/>
        <v>0.03617471618241293</v>
      </c>
      <c r="L197" s="46">
        <f t="shared" si="8"/>
        <v>0.04060034635366558</v>
      </c>
      <c r="M197" s="20"/>
      <c r="N197" s="21"/>
    </row>
    <row r="198" spans="1:14" ht="15.75" customHeight="1">
      <c r="A198" s="42" t="s">
        <v>218</v>
      </c>
      <c r="B198" s="43">
        <v>5565</v>
      </c>
      <c r="C198" s="43">
        <v>5138</v>
      </c>
      <c r="D198" s="43">
        <v>26</v>
      </c>
      <c r="E198" s="43">
        <v>96</v>
      </c>
      <c r="F198" s="43">
        <v>108</v>
      </c>
      <c r="G198" s="43">
        <v>1</v>
      </c>
      <c r="H198" s="43">
        <v>58</v>
      </c>
      <c r="I198" s="43">
        <v>138</v>
      </c>
      <c r="J198" s="43">
        <v>152</v>
      </c>
      <c r="K198" s="47">
        <f t="shared" si="7"/>
        <v>0.027313566936208445</v>
      </c>
      <c r="L198" s="46">
        <f t="shared" si="8"/>
        <v>0.07672955974842767</v>
      </c>
      <c r="M198" s="20"/>
      <c r="N198" s="21"/>
    </row>
    <row r="199" spans="1:14" ht="15.75" customHeight="1">
      <c r="A199" s="42" t="s">
        <v>219</v>
      </c>
      <c r="B199" s="43">
        <v>3835</v>
      </c>
      <c r="C199" s="43">
        <v>3758</v>
      </c>
      <c r="D199" s="43">
        <v>1</v>
      </c>
      <c r="E199" s="43">
        <v>17</v>
      </c>
      <c r="F199" s="43">
        <v>3</v>
      </c>
      <c r="G199" s="43">
        <v>0</v>
      </c>
      <c r="H199" s="43">
        <v>13</v>
      </c>
      <c r="I199" s="43">
        <v>43</v>
      </c>
      <c r="J199" s="43">
        <v>44</v>
      </c>
      <c r="K199" s="47">
        <f t="shared" si="7"/>
        <v>0.011473272490221642</v>
      </c>
      <c r="L199" s="46">
        <f t="shared" si="8"/>
        <v>0.020078226857887876</v>
      </c>
      <c r="M199" s="20"/>
      <c r="N199" s="22"/>
    </row>
    <row r="200" spans="1:14" ht="15.75" customHeight="1">
      <c r="A200" s="42" t="s">
        <v>220</v>
      </c>
      <c r="B200" s="43">
        <v>6142</v>
      </c>
      <c r="C200" s="43">
        <v>5532</v>
      </c>
      <c r="D200" s="43">
        <v>402</v>
      </c>
      <c r="E200" s="43">
        <v>33</v>
      </c>
      <c r="F200" s="43">
        <v>21</v>
      </c>
      <c r="G200" s="43">
        <v>0</v>
      </c>
      <c r="H200" s="43">
        <v>34</v>
      </c>
      <c r="I200" s="43">
        <v>120</v>
      </c>
      <c r="J200" s="43">
        <v>126</v>
      </c>
      <c r="K200" s="47">
        <f t="shared" si="7"/>
        <v>0.020514490394008468</v>
      </c>
      <c r="L200" s="46">
        <f t="shared" si="8"/>
        <v>0.09931618365353305</v>
      </c>
      <c r="M200" s="20"/>
      <c r="N200" s="22"/>
    </row>
    <row r="201" spans="1:14" ht="15.75" customHeight="1">
      <c r="A201" s="42" t="s">
        <v>221</v>
      </c>
      <c r="B201" s="43">
        <v>3084</v>
      </c>
      <c r="C201" s="43">
        <v>2995</v>
      </c>
      <c r="D201" s="43">
        <v>21</v>
      </c>
      <c r="E201" s="43">
        <v>11</v>
      </c>
      <c r="F201" s="43">
        <v>4</v>
      </c>
      <c r="G201" s="43">
        <v>2</v>
      </c>
      <c r="H201" s="43">
        <v>14</v>
      </c>
      <c r="I201" s="43">
        <v>37</v>
      </c>
      <c r="J201" s="43">
        <v>35</v>
      </c>
      <c r="K201" s="47">
        <f t="shared" si="7"/>
        <v>0.011348897535667963</v>
      </c>
      <c r="L201" s="46">
        <f t="shared" si="8"/>
        <v>0.02885862516212711</v>
      </c>
      <c r="M201" s="20"/>
      <c r="N201" s="22"/>
    </row>
    <row r="202" spans="1:14" ht="15.75" customHeight="1">
      <c r="A202" s="42" t="s">
        <v>222</v>
      </c>
      <c r="B202" s="43">
        <v>5339</v>
      </c>
      <c r="C202" s="43">
        <v>5157</v>
      </c>
      <c r="D202" s="43">
        <v>25</v>
      </c>
      <c r="E202" s="43">
        <v>47</v>
      </c>
      <c r="F202" s="43">
        <v>18</v>
      </c>
      <c r="G202" s="43">
        <v>2</v>
      </c>
      <c r="H202" s="43">
        <v>20</v>
      </c>
      <c r="I202" s="43">
        <v>70</v>
      </c>
      <c r="J202" s="43">
        <v>70</v>
      </c>
      <c r="K202" s="47">
        <f t="shared" si="7"/>
        <v>0.01311106948866829</v>
      </c>
      <c r="L202" s="46">
        <f t="shared" si="8"/>
        <v>0.034088780670537555</v>
      </c>
      <c r="M202" s="20"/>
      <c r="N202" s="21"/>
    </row>
    <row r="203" spans="1:14" ht="15.75" customHeight="1">
      <c r="A203" s="42" t="s">
        <v>223</v>
      </c>
      <c r="B203" s="43">
        <v>13335</v>
      </c>
      <c r="C203" s="43">
        <v>12658</v>
      </c>
      <c r="D203" s="43">
        <v>35</v>
      </c>
      <c r="E203" s="43">
        <v>184</v>
      </c>
      <c r="F203" s="43">
        <v>82</v>
      </c>
      <c r="G203" s="43">
        <v>4</v>
      </c>
      <c r="H203" s="43">
        <v>87</v>
      </c>
      <c r="I203" s="43">
        <v>285</v>
      </c>
      <c r="J203" s="43">
        <v>375</v>
      </c>
      <c r="K203" s="47">
        <f t="shared" si="7"/>
        <v>0.0281214848143982</v>
      </c>
      <c r="L203" s="46">
        <f t="shared" si="8"/>
        <v>0.050768653918260215</v>
      </c>
      <c r="M203" s="20"/>
      <c r="N203" s="21"/>
    </row>
    <row r="204" spans="1:14" ht="15.75" customHeight="1">
      <c r="A204" s="42" t="s">
        <v>224</v>
      </c>
      <c r="B204" s="43">
        <v>4051</v>
      </c>
      <c r="C204" s="43">
        <v>3967</v>
      </c>
      <c r="D204" s="43">
        <v>4</v>
      </c>
      <c r="E204" s="43">
        <v>6</v>
      </c>
      <c r="F204" s="43">
        <v>2</v>
      </c>
      <c r="G204" s="43">
        <v>0</v>
      </c>
      <c r="H204" s="43">
        <v>26</v>
      </c>
      <c r="I204" s="43">
        <v>46</v>
      </c>
      <c r="J204" s="43">
        <v>64</v>
      </c>
      <c r="K204" s="47">
        <f t="shared" si="7"/>
        <v>0.015798568254751913</v>
      </c>
      <c r="L204" s="46">
        <f t="shared" si="8"/>
        <v>0.020735620834361885</v>
      </c>
      <c r="M204" s="20"/>
      <c r="N204" s="22"/>
    </row>
    <row r="205" spans="1:14" ht="15.75" customHeight="1">
      <c r="A205" s="42" t="s">
        <v>225</v>
      </c>
      <c r="B205" s="43">
        <v>4231</v>
      </c>
      <c r="C205" s="43">
        <v>4094</v>
      </c>
      <c r="D205" s="43">
        <v>12</v>
      </c>
      <c r="E205" s="43">
        <v>36</v>
      </c>
      <c r="F205" s="43">
        <v>5</v>
      </c>
      <c r="G205" s="43">
        <v>2</v>
      </c>
      <c r="H205" s="43">
        <v>10</v>
      </c>
      <c r="I205" s="43">
        <v>72</v>
      </c>
      <c r="J205" s="43">
        <v>76</v>
      </c>
      <c r="K205" s="47">
        <f t="shared" si="7"/>
        <v>0.017962656582368234</v>
      </c>
      <c r="L205" s="46">
        <f t="shared" si="8"/>
        <v>0.03238005199716379</v>
      </c>
      <c r="M205" s="20"/>
      <c r="N205" s="21"/>
    </row>
    <row r="206" spans="1:14" ht="15.75" customHeight="1">
      <c r="A206" s="42" t="s">
        <v>226</v>
      </c>
      <c r="B206" s="43">
        <v>2964</v>
      </c>
      <c r="C206" s="43">
        <v>2856</v>
      </c>
      <c r="D206" s="43">
        <v>11</v>
      </c>
      <c r="E206" s="43">
        <v>22</v>
      </c>
      <c r="F206" s="43">
        <v>7</v>
      </c>
      <c r="G206" s="43">
        <v>2</v>
      </c>
      <c r="H206" s="43">
        <v>9</v>
      </c>
      <c r="I206" s="43">
        <v>57</v>
      </c>
      <c r="J206" s="43">
        <v>29</v>
      </c>
      <c r="K206" s="47">
        <f t="shared" si="7"/>
        <v>0.009784075573549258</v>
      </c>
      <c r="L206" s="46">
        <f t="shared" si="8"/>
        <v>0.03643724696356275</v>
      </c>
      <c r="M206" s="20"/>
      <c r="N206" s="22"/>
    </row>
    <row r="207" spans="1:14" ht="15.75" customHeight="1">
      <c r="A207" s="42" t="s">
        <v>227</v>
      </c>
      <c r="B207" s="43">
        <v>33097</v>
      </c>
      <c r="C207" s="43">
        <v>32111</v>
      </c>
      <c r="D207" s="43">
        <v>56</v>
      </c>
      <c r="E207" s="43">
        <v>177</v>
      </c>
      <c r="F207" s="43">
        <v>135</v>
      </c>
      <c r="G207" s="43">
        <v>14</v>
      </c>
      <c r="H207" s="43">
        <v>135</v>
      </c>
      <c r="I207" s="43">
        <v>469</v>
      </c>
      <c r="J207" s="43">
        <v>553</v>
      </c>
      <c r="K207" s="47">
        <f t="shared" si="7"/>
        <v>0.016708463002689064</v>
      </c>
      <c r="L207" s="46">
        <f t="shared" si="8"/>
        <v>0.029791219748013416</v>
      </c>
      <c r="M207" s="20"/>
      <c r="N207" s="22"/>
    </row>
    <row r="208" spans="1:14" ht="15.75" customHeight="1">
      <c r="A208" s="42" t="s">
        <v>228</v>
      </c>
      <c r="B208" s="43">
        <v>4121</v>
      </c>
      <c r="C208" s="43">
        <v>3734</v>
      </c>
      <c r="D208" s="43">
        <v>195</v>
      </c>
      <c r="E208" s="43">
        <v>31</v>
      </c>
      <c r="F208" s="43">
        <v>14</v>
      </c>
      <c r="G208" s="43">
        <v>1</v>
      </c>
      <c r="H208" s="43">
        <v>54</v>
      </c>
      <c r="I208" s="43">
        <v>92</v>
      </c>
      <c r="J208" s="43">
        <v>147</v>
      </c>
      <c r="K208" s="47">
        <f t="shared" si="7"/>
        <v>0.03567095365202621</v>
      </c>
      <c r="L208" s="46">
        <f t="shared" si="8"/>
        <v>0.0939092453288037</v>
      </c>
      <c r="M208" s="20"/>
      <c r="N208" s="22"/>
    </row>
    <row r="209" spans="1:14" ht="15.75" customHeight="1">
      <c r="A209" s="42" t="s">
        <v>229</v>
      </c>
      <c r="B209" s="43">
        <v>12192</v>
      </c>
      <c r="C209" s="43">
        <v>11792</v>
      </c>
      <c r="D209" s="43">
        <v>11</v>
      </c>
      <c r="E209" s="43">
        <v>79</v>
      </c>
      <c r="F209" s="43">
        <v>45</v>
      </c>
      <c r="G209" s="43">
        <v>3</v>
      </c>
      <c r="H209" s="43">
        <v>55</v>
      </c>
      <c r="I209" s="43">
        <v>207</v>
      </c>
      <c r="J209" s="43">
        <v>159</v>
      </c>
      <c r="K209" s="47">
        <f t="shared" si="7"/>
        <v>0.013041338582677165</v>
      </c>
      <c r="L209" s="46">
        <f t="shared" si="8"/>
        <v>0.03280839895013123</v>
      </c>
      <c r="M209" s="20"/>
      <c r="N209" s="21"/>
    </row>
    <row r="210" spans="1:14" ht="15.75" customHeight="1">
      <c r="A210" s="42" t="s">
        <v>230</v>
      </c>
      <c r="B210" s="43">
        <v>4733</v>
      </c>
      <c r="C210" s="43">
        <v>4498</v>
      </c>
      <c r="D210" s="43">
        <v>9</v>
      </c>
      <c r="E210" s="43">
        <v>112</v>
      </c>
      <c r="F210" s="43">
        <v>7</v>
      </c>
      <c r="G210" s="43">
        <v>1</v>
      </c>
      <c r="H210" s="43">
        <v>5</v>
      </c>
      <c r="I210" s="43">
        <v>101</v>
      </c>
      <c r="J210" s="43">
        <v>54</v>
      </c>
      <c r="K210" s="47">
        <f t="shared" si="7"/>
        <v>0.011409254172829073</v>
      </c>
      <c r="L210" s="46">
        <f t="shared" si="8"/>
        <v>0.04965138390027467</v>
      </c>
      <c r="M210" s="20"/>
      <c r="N210" s="22"/>
    </row>
    <row r="211" spans="1:14" ht="15.75" customHeight="1">
      <c r="A211" s="42" t="s">
        <v>231</v>
      </c>
      <c r="B211" s="43">
        <v>4254</v>
      </c>
      <c r="C211" s="43">
        <v>4068</v>
      </c>
      <c r="D211" s="43">
        <v>19</v>
      </c>
      <c r="E211" s="43">
        <v>68</v>
      </c>
      <c r="F211" s="43">
        <v>26</v>
      </c>
      <c r="G211" s="43">
        <v>0</v>
      </c>
      <c r="H211" s="43">
        <v>10</v>
      </c>
      <c r="I211" s="43">
        <v>63</v>
      </c>
      <c r="J211" s="43">
        <v>63</v>
      </c>
      <c r="K211" s="47">
        <f t="shared" si="7"/>
        <v>0.014809590973201692</v>
      </c>
      <c r="L211" s="46">
        <f t="shared" si="8"/>
        <v>0.04372355430183357</v>
      </c>
      <c r="M211" s="20"/>
      <c r="N211" s="22"/>
    </row>
    <row r="212" spans="1:14" ht="15.75" customHeight="1">
      <c r="A212" s="42" t="s">
        <v>287</v>
      </c>
      <c r="B212" s="43">
        <v>3183</v>
      </c>
      <c r="C212" s="43">
        <v>2950</v>
      </c>
      <c r="D212" s="43">
        <v>131</v>
      </c>
      <c r="E212" s="43">
        <v>16</v>
      </c>
      <c r="F212" s="43">
        <v>12</v>
      </c>
      <c r="G212" s="43">
        <v>0</v>
      </c>
      <c r="H212" s="43">
        <v>31</v>
      </c>
      <c r="I212" s="43">
        <v>43</v>
      </c>
      <c r="J212" s="43">
        <v>59</v>
      </c>
      <c r="K212" s="47">
        <f t="shared" si="7"/>
        <v>0.01853597235312598</v>
      </c>
      <c r="L212" s="46">
        <f t="shared" si="8"/>
        <v>0.07320138234370091</v>
      </c>
      <c r="M212" s="20"/>
      <c r="N212" s="21"/>
    </row>
    <row r="213" spans="1:14" ht="15.75" customHeight="1">
      <c r="A213" s="42" t="s">
        <v>232</v>
      </c>
      <c r="B213" s="43">
        <v>2443</v>
      </c>
      <c r="C213" s="43">
        <v>2239</v>
      </c>
      <c r="D213" s="43">
        <v>132</v>
      </c>
      <c r="E213" s="43">
        <v>21</v>
      </c>
      <c r="F213" s="43">
        <v>13</v>
      </c>
      <c r="G213" s="43">
        <v>0</v>
      </c>
      <c r="H213" s="43">
        <v>8</v>
      </c>
      <c r="I213" s="43">
        <v>30</v>
      </c>
      <c r="J213" s="43">
        <v>55</v>
      </c>
      <c r="K213" s="47">
        <f t="shared" si="7"/>
        <v>0.02251330331559558</v>
      </c>
      <c r="L213" s="46">
        <f t="shared" si="8"/>
        <v>0.08350388866148178</v>
      </c>
      <c r="M213" s="20"/>
      <c r="N213" s="22"/>
    </row>
    <row r="214" spans="1:14" ht="15.75" customHeight="1">
      <c r="A214" s="42" t="s">
        <v>233</v>
      </c>
      <c r="B214" s="43">
        <v>3800</v>
      </c>
      <c r="C214" s="43">
        <v>3689</v>
      </c>
      <c r="D214" s="43">
        <v>7</v>
      </c>
      <c r="E214" s="43">
        <v>20</v>
      </c>
      <c r="F214" s="43">
        <v>16</v>
      </c>
      <c r="G214" s="43">
        <v>1</v>
      </c>
      <c r="H214" s="43">
        <v>7</v>
      </c>
      <c r="I214" s="43">
        <v>60</v>
      </c>
      <c r="J214" s="43">
        <v>42</v>
      </c>
      <c r="K214" s="47">
        <f t="shared" si="7"/>
        <v>0.011052631578947368</v>
      </c>
      <c r="L214" s="46">
        <f t="shared" si="8"/>
        <v>0.029210526315789475</v>
      </c>
      <c r="M214" s="20"/>
      <c r="N214" s="21"/>
    </row>
    <row r="215" spans="1:14" ht="15.75" customHeight="1">
      <c r="A215" s="42" t="s">
        <v>234</v>
      </c>
      <c r="B215" s="43">
        <v>2788</v>
      </c>
      <c r="C215" s="43">
        <v>2687</v>
      </c>
      <c r="D215" s="43">
        <v>4</v>
      </c>
      <c r="E215" s="43">
        <v>16</v>
      </c>
      <c r="F215" s="43">
        <v>8</v>
      </c>
      <c r="G215" s="43">
        <v>1</v>
      </c>
      <c r="H215" s="43">
        <v>6</v>
      </c>
      <c r="I215" s="43">
        <v>66</v>
      </c>
      <c r="J215" s="43">
        <v>47</v>
      </c>
      <c r="K215" s="47">
        <f t="shared" si="7"/>
        <v>0.01685796269727403</v>
      </c>
      <c r="L215" s="46">
        <f t="shared" si="8"/>
        <v>0.036226685796269725</v>
      </c>
      <c r="M215" s="20"/>
      <c r="N215" s="21"/>
    </row>
    <row r="216" spans="1:14" ht="15.75" customHeight="1">
      <c r="A216" s="42" t="s">
        <v>235</v>
      </c>
      <c r="B216" s="43">
        <v>1992</v>
      </c>
      <c r="C216" s="43">
        <v>1938</v>
      </c>
      <c r="D216" s="43">
        <v>18</v>
      </c>
      <c r="E216" s="43">
        <v>12</v>
      </c>
      <c r="F216" s="43">
        <v>3</v>
      </c>
      <c r="G216" s="43">
        <v>0</v>
      </c>
      <c r="H216" s="43">
        <v>1</v>
      </c>
      <c r="I216" s="43">
        <v>20</v>
      </c>
      <c r="J216" s="43">
        <v>17</v>
      </c>
      <c r="K216" s="47">
        <f t="shared" si="7"/>
        <v>0.00853413654618474</v>
      </c>
      <c r="L216" s="46">
        <f t="shared" si="8"/>
        <v>0.02710843373493976</v>
      </c>
      <c r="M216" s="20"/>
      <c r="N216" s="21"/>
    </row>
    <row r="217" spans="1:14" ht="15.75" customHeight="1">
      <c r="A217" s="42" t="s">
        <v>236</v>
      </c>
      <c r="B217" s="43">
        <v>4356</v>
      </c>
      <c r="C217" s="43">
        <v>4106</v>
      </c>
      <c r="D217" s="43">
        <v>13</v>
      </c>
      <c r="E217" s="43">
        <v>83</v>
      </c>
      <c r="F217" s="43">
        <v>25</v>
      </c>
      <c r="G217" s="43">
        <v>1</v>
      </c>
      <c r="H217" s="43">
        <v>22</v>
      </c>
      <c r="I217" s="43">
        <v>106</v>
      </c>
      <c r="J217" s="43">
        <v>92</v>
      </c>
      <c r="K217" s="47">
        <f t="shared" si="7"/>
        <v>0.021120293847566574</v>
      </c>
      <c r="L217" s="46">
        <f t="shared" si="8"/>
        <v>0.0573921028466483</v>
      </c>
      <c r="M217" s="20"/>
      <c r="N217" s="22"/>
    </row>
    <row r="218" spans="1:14" ht="15.75" customHeight="1">
      <c r="A218" s="42" t="s">
        <v>237</v>
      </c>
      <c r="B218" s="43">
        <v>10972</v>
      </c>
      <c r="C218" s="43">
        <v>10424</v>
      </c>
      <c r="D218" s="43">
        <v>94</v>
      </c>
      <c r="E218" s="43">
        <v>107</v>
      </c>
      <c r="F218" s="43">
        <v>80</v>
      </c>
      <c r="G218" s="43">
        <v>15</v>
      </c>
      <c r="H218" s="43">
        <v>57</v>
      </c>
      <c r="I218" s="43">
        <v>195</v>
      </c>
      <c r="J218" s="43">
        <v>242</v>
      </c>
      <c r="K218" s="47">
        <f t="shared" si="7"/>
        <v>0.02205614290922348</v>
      </c>
      <c r="L218" s="46">
        <f t="shared" si="8"/>
        <v>0.04994531534815895</v>
      </c>
      <c r="M218" s="20"/>
      <c r="N218" s="22"/>
    </row>
    <row r="219" spans="1:14" ht="15.75" customHeight="1">
      <c r="A219" s="42" t="s">
        <v>238</v>
      </c>
      <c r="B219" s="43">
        <v>5101</v>
      </c>
      <c r="C219" s="43">
        <v>4904</v>
      </c>
      <c r="D219" s="43">
        <v>16</v>
      </c>
      <c r="E219" s="43">
        <v>57</v>
      </c>
      <c r="F219" s="43">
        <v>6</v>
      </c>
      <c r="G219" s="43">
        <v>0</v>
      </c>
      <c r="H219" s="43">
        <v>24</v>
      </c>
      <c r="I219" s="43">
        <v>94</v>
      </c>
      <c r="J219" s="43">
        <v>116</v>
      </c>
      <c r="K219" s="47">
        <f t="shared" si="7"/>
        <v>0.022740639090374437</v>
      </c>
      <c r="L219" s="46">
        <f t="shared" si="8"/>
        <v>0.03861987845520486</v>
      </c>
      <c r="M219" s="20"/>
      <c r="N219" s="22"/>
    </row>
    <row r="220" spans="1:14" ht="15.75" customHeight="1">
      <c r="A220" s="42" t="s">
        <v>239</v>
      </c>
      <c r="B220" s="43">
        <v>3447</v>
      </c>
      <c r="C220" s="43">
        <v>3331</v>
      </c>
      <c r="D220" s="43">
        <v>16</v>
      </c>
      <c r="E220" s="43">
        <v>26</v>
      </c>
      <c r="F220" s="43">
        <v>3</v>
      </c>
      <c r="G220" s="43">
        <v>0</v>
      </c>
      <c r="H220" s="43">
        <v>21</v>
      </c>
      <c r="I220" s="43">
        <v>50</v>
      </c>
      <c r="J220" s="43">
        <v>67</v>
      </c>
      <c r="K220" s="47">
        <f t="shared" si="7"/>
        <v>0.01943719176095155</v>
      </c>
      <c r="L220" s="46">
        <f t="shared" si="8"/>
        <v>0.0336524514070206</v>
      </c>
      <c r="M220" s="20"/>
      <c r="N220" s="21"/>
    </row>
    <row r="221" spans="1:14" ht="15.75" customHeight="1">
      <c r="A221" s="42" t="s">
        <v>240</v>
      </c>
      <c r="B221" s="43">
        <v>20123</v>
      </c>
      <c r="C221" s="43">
        <v>19310</v>
      </c>
      <c r="D221" s="43">
        <v>171</v>
      </c>
      <c r="E221" s="43">
        <v>110</v>
      </c>
      <c r="F221" s="43">
        <v>38</v>
      </c>
      <c r="G221" s="43">
        <v>1</v>
      </c>
      <c r="H221" s="43">
        <v>204</v>
      </c>
      <c r="I221" s="43">
        <v>289</v>
      </c>
      <c r="J221" s="43">
        <v>484</v>
      </c>
      <c r="K221" s="47">
        <f t="shared" si="7"/>
        <v>0.02405207970978482</v>
      </c>
      <c r="L221" s="46">
        <f t="shared" si="8"/>
        <v>0.040401530586890624</v>
      </c>
      <c r="M221" s="20"/>
      <c r="N221" s="21"/>
    </row>
    <row r="222" spans="1:14" ht="15.75" customHeight="1">
      <c r="A222" s="42" t="s">
        <v>241</v>
      </c>
      <c r="B222" s="43">
        <v>7279</v>
      </c>
      <c r="C222" s="43">
        <v>6746</v>
      </c>
      <c r="D222" s="43">
        <v>185</v>
      </c>
      <c r="E222" s="43">
        <v>52</v>
      </c>
      <c r="F222" s="43">
        <v>124</v>
      </c>
      <c r="G222" s="43">
        <v>1</v>
      </c>
      <c r="H222" s="43">
        <v>68</v>
      </c>
      <c r="I222" s="43">
        <v>103</v>
      </c>
      <c r="J222" s="43">
        <v>144</v>
      </c>
      <c r="K222" s="47">
        <f t="shared" si="7"/>
        <v>0.01978293721665064</v>
      </c>
      <c r="L222" s="46">
        <f t="shared" si="8"/>
        <v>0.07322434400329715</v>
      </c>
      <c r="M222" s="20"/>
      <c r="N222" s="21"/>
    </row>
    <row r="223" spans="1:14" ht="15.75" customHeight="1">
      <c r="A223" s="42" t="s">
        <v>242</v>
      </c>
      <c r="B223" s="43">
        <v>2825</v>
      </c>
      <c r="C223" s="43">
        <v>2666</v>
      </c>
      <c r="D223" s="43">
        <v>91</v>
      </c>
      <c r="E223" s="43">
        <v>19</v>
      </c>
      <c r="F223" s="43">
        <v>9</v>
      </c>
      <c r="G223" s="43">
        <v>2</v>
      </c>
      <c r="H223" s="43">
        <v>15</v>
      </c>
      <c r="I223" s="43">
        <v>23</v>
      </c>
      <c r="J223" s="43">
        <v>38</v>
      </c>
      <c r="K223" s="47">
        <f t="shared" si="7"/>
        <v>0.013451327433628318</v>
      </c>
      <c r="L223" s="46">
        <f t="shared" si="8"/>
        <v>0.05628318584070797</v>
      </c>
      <c r="M223" s="20"/>
      <c r="N223" s="21"/>
    </row>
    <row r="224" spans="1:14" ht="15.75" customHeight="1">
      <c r="A224" s="42" t="s">
        <v>243</v>
      </c>
      <c r="B224" s="43">
        <v>7990</v>
      </c>
      <c r="C224" s="43">
        <v>7493</v>
      </c>
      <c r="D224" s="43">
        <v>45</v>
      </c>
      <c r="E224" s="43">
        <v>88</v>
      </c>
      <c r="F224" s="43">
        <v>29</v>
      </c>
      <c r="G224" s="43">
        <v>2</v>
      </c>
      <c r="H224" s="43">
        <v>189</v>
      </c>
      <c r="I224" s="43">
        <v>144</v>
      </c>
      <c r="J224" s="43">
        <v>445</v>
      </c>
      <c r="K224" s="47">
        <f t="shared" si="7"/>
        <v>0.05569461827284105</v>
      </c>
      <c r="L224" s="46">
        <f t="shared" si="8"/>
        <v>0.062202753441802254</v>
      </c>
      <c r="M224" s="20"/>
      <c r="N224" s="21"/>
    </row>
    <row r="225" spans="1:14" ht="15.75" customHeight="1">
      <c r="A225" s="42" t="s">
        <v>244</v>
      </c>
      <c r="B225" s="43">
        <v>5248</v>
      </c>
      <c r="C225" s="43">
        <v>5047</v>
      </c>
      <c r="D225" s="43">
        <v>38</v>
      </c>
      <c r="E225" s="43">
        <v>40</v>
      </c>
      <c r="F225" s="43">
        <v>12</v>
      </c>
      <c r="G225" s="43">
        <v>2</v>
      </c>
      <c r="H225" s="43">
        <v>27</v>
      </c>
      <c r="I225" s="43">
        <v>82</v>
      </c>
      <c r="J225" s="43">
        <v>107</v>
      </c>
      <c r="K225" s="47">
        <f t="shared" si="7"/>
        <v>0.020388719512195123</v>
      </c>
      <c r="L225" s="46">
        <f t="shared" si="8"/>
        <v>0.03830030487804878</v>
      </c>
      <c r="M225" s="20"/>
      <c r="N225" s="21"/>
    </row>
    <row r="226" spans="1:14" ht="15.75" customHeight="1">
      <c r="A226" s="42" t="s">
        <v>245</v>
      </c>
      <c r="B226" s="43">
        <v>5835</v>
      </c>
      <c r="C226" s="43">
        <v>5724</v>
      </c>
      <c r="D226" s="43">
        <v>25</v>
      </c>
      <c r="E226" s="43">
        <v>7</v>
      </c>
      <c r="F226" s="43">
        <v>6</v>
      </c>
      <c r="G226" s="43">
        <v>0</v>
      </c>
      <c r="H226" s="43">
        <v>11</v>
      </c>
      <c r="I226" s="43">
        <v>62</v>
      </c>
      <c r="J226" s="43">
        <v>80</v>
      </c>
      <c r="K226" s="47">
        <f t="shared" si="7"/>
        <v>0.013710368466152529</v>
      </c>
      <c r="L226" s="46">
        <f t="shared" si="8"/>
        <v>0.019023136246786632</v>
      </c>
      <c r="M226" s="20"/>
      <c r="N226" s="22"/>
    </row>
    <row r="227" spans="1:14" ht="15.75" customHeight="1">
      <c r="A227" s="42" t="s">
        <v>246</v>
      </c>
      <c r="B227" s="43">
        <v>10918</v>
      </c>
      <c r="C227" s="43">
        <v>10526</v>
      </c>
      <c r="D227" s="43">
        <v>77</v>
      </c>
      <c r="E227" s="43">
        <v>52</v>
      </c>
      <c r="F227" s="43">
        <v>21</v>
      </c>
      <c r="G227" s="43">
        <v>2</v>
      </c>
      <c r="H227" s="43">
        <v>101</v>
      </c>
      <c r="I227" s="43">
        <v>139</v>
      </c>
      <c r="J227" s="43">
        <v>216</v>
      </c>
      <c r="K227" s="47">
        <f t="shared" si="7"/>
        <v>0.01978384319472431</v>
      </c>
      <c r="L227" s="46">
        <f t="shared" si="8"/>
        <v>0.03590401172375893</v>
      </c>
      <c r="M227" s="20"/>
      <c r="N227" s="21"/>
    </row>
    <row r="228" spans="1:14" ht="15.75" customHeight="1">
      <c r="A228" s="42" t="s">
        <v>247</v>
      </c>
      <c r="B228" s="43">
        <v>5737</v>
      </c>
      <c r="C228" s="43">
        <v>5381</v>
      </c>
      <c r="D228" s="43">
        <v>42</v>
      </c>
      <c r="E228" s="43">
        <v>35</v>
      </c>
      <c r="F228" s="43">
        <v>30</v>
      </c>
      <c r="G228" s="43">
        <v>0</v>
      </c>
      <c r="H228" s="43">
        <v>130</v>
      </c>
      <c r="I228" s="43">
        <v>119</v>
      </c>
      <c r="J228" s="43">
        <v>240</v>
      </c>
      <c r="K228" s="47">
        <f t="shared" si="7"/>
        <v>0.04183371099877985</v>
      </c>
      <c r="L228" s="46">
        <f t="shared" si="8"/>
        <v>0.062053337981523446</v>
      </c>
      <c r="M228" s="20"/>
      <c r="N228" s="22"/>
    </row>
    <row r="229" spans="1:14" ht="15.75" customHeight="1">
      <c r="A229" s="42" t="s">
        <v>248</v>
      </c>
      <c r="B229" s="43">
        <v>1185</v>
      </c>
      <c r="C229" s="43">
        <v>1156</v>
      </c>
      <c r="D229" s="43">
        <v>5</v>
      </c>
      <c r="E229" s="43">
        <v>7</v>
      </c>
      <c r="F229" s="43">
        <v>0</v>
      </c>
      <c r="G229" s="43">
        <v>0</v>
      </c>
      <c r="H229" s="43">
        <v>7</v>
      </c>
      <c r="I229" s="43">
        <v>10</v>
      </c>
      <c r="J229" s="43">
        <v>24</v>
      </c>
      <c r="K229" s="47">
        <f t="shared" si="7"/>
        <v>0.020253164556962026</v>
      </c>
      <c r="L229" s="46">
        <f t="shared" si="8"/>
        <v>0.024472573839662448</v>
      </c>
      <c r="M229" s="20"/>
      <c r="N229" s="22"/>
    </row>
    <row r="230" spans="1:14" ht="15.75" customHeight="1">
      <c r="A230" s="42" t="s">
        <v>249</v>
      </c>
      <c r="B230" s="43">
        <v>9100</v>
      </c>
      <c r="C230" s="43">
        <v>8355</v>
      </c>
      <c r="D230" s="43">
        <v>59</v>
      </c>
      <c r="E230" s="43">
        <v>198</v>
      </c>
      <c r="F230" s="43">
        <v>120</v>
      </c>
      <c r="G230" s="43">
        <v>12</v>
      </c>
      <c r="H230" s="43">
        <v>131</v>
      </c>
      <c r="I230" s="43">
        <v>225</v>
      </c>
      <c r="J230" s="43">
        <v>343</v>
      </c>
      <c r="K230" s="47">
        <f t="shared" si="7"/>
        <v>0.03769230769230769</v>
      </c>
      <c r="L230" s="46">
        <f t="shared" si="8"/>
        <v>0.08186813186813187</v>
      </c>
      <c r="M230" s="20"/>
      <c r="N230" s="22"/>
    </row>
    <row r="231" spans="1:14" ht="15.75" customHeight="1">
      <c r="A231" s="42" t="s">
        <v>250</v>
      </c>
      <c r="B231" s="43">
        <v>4926</v>
      </c>
      <c r="C231" s="43">
        <v>4731</v>
      </c>
      <c r="D231" s="43">
        <v>20</v>
      </c>
      <c r="E231" s="43">
        <v>30</v>
      </c>
      <c r="F231" s="43">
        <v>13</v>
      </c>
      <c r="G231" s="43">
        <v>7</v>
      </c>
      <c r="H231" s="43">
        <v>39</v>
      </c>
      <c r="I231" s="43">
        <v>86</v>
      </c>
      <c r="J231" s="43">
        <v>79</v>
      </c>
      <c r="K231" s="47">
        <f t="shared" si="7"/>
        <v>0.01603735282176208</v>
      </c>
      <c r="L231" s="46">
        <f t="shared" si="8"/>
        <v>0.03958587088915956</v>
      </c>
      <c r="M231" s="20"/>
      <c r="N231" s="22"/>
    </row>
    <row r="232" spans="1:14" ht="15.75" customHeight="1">
      <c r="A232" s="42" t="s">
        <v>251</v>
      </c>
      <c r="B232" s="43">
        <v>4020</v>
      </c>
      <c r="C232" s="43">
        <v>3913</v>
      </c>
      <c r="D232" s="43">
        <v>15</v>
      </c>
      <c r="E232" s="43">
        <v>12</v>
      </c>
      <c r="F232" s="43">
        <v>3</v>
      </c>
      <c r="G232" s="43">
        <v>0</v>
      </c>
      <c r="H232" s="43">
        <v>29</v>
      </c>
      <c r="I232" s="43">
        <v>48</v>
      </c>
      <c r="J232" s="43">
        <v>57</v>
      </c>
      <c r="K232" s="47">
        <f t="shared" si="7"/>
        <v>0.014179104477611941</v>
      </c>
      <c r="L232" s="46">
        <f t="shared" si="8"/>
        <v>0.02661691542288557</v>
      </c>
      <c r="M232" s="20"/>
      <c r="N232" s="21"/>
    </row>
    <row r="233" spans="1:14" ht="15.75" customHeight="1">
      <c r="A233" s="42" t="s">
        <v>252</v>
      </c>
      <c r="B233" s="43">
        <v>4265</v>
      </c>
      <c r="C233" s="43">
        <v>4159</v>
      </c>
      <c r="D233" s="43">
        <v>14</v>
      </c>
      <c r="E233" s="43">
        <v>11</v>
      </c>
      <c r="F233" s="43">
        <v>0</v>
      </c>
      <c r="G233" s="43">
        <v>0</v>
      </c>
      <c r="H233" s="43">
        <v>33</v>
      </c>
      <c r="I233" s="43">
        <v>48</v>
      </c>
      <c r="J233" s="43">
        <v>100</v>
      </c>
      <c r="K233" s="47">
        <f t="shared" si="7"/>
        <v>0.023446658851113716</v>
      </c>
      <c r="L233" s="46">
        <f t="shared" si="8"/>
        <v>0.02485345838218054</v>
      </c>
      <c r="M233" s="20"/>
      <c r="N233" s="22"/>
    </row>
    <row r="234" spans="1:14" ht="15.75" customHeight="1">
      <c r="A234" s="42" t="s">
        <v>253</v>
      </c>
      <c r="B234" s="43">
        <v>4633</v>
      </c>
      <c r="C234" s="43">
        <v>4412</v>
      </c>
      <c r="D234" s="43">
        <v>10</v>
      </c>
      <c r="E234" s="43">
        <v>35</v>
      </c>
      <c r="F234" s="43">
        <v>5</v>
      </c>
      <c r="G234" s="43">
        <v>4</v>
      </c>
      <c r="H234" s="43">
        <v>59</v>
      </c>
      <c r="I234" s="43">
        <v>108</v>
      </c>
      <c r="J234" s="43">
        <v>136</v>
      </c>
      <c r="K234" s="47">
        <f t="shared" si="7"/>
        <v>0.029354629829484134</v>
      </c>
      <c r="L234" s="46">
        <f t="shared" si="8"/>
        <v>0.04770127347291172</v>
      </c>
      <c r="M234" s="20"/>
      <c r="N234" s="22"/>
    </row>
    <row r="235" spans="1:14" ht="15.75" customHeight="1">
      <c r="A235" s="42" t="s">
        <v>254</v>
      </c>
      <c r="B235" s="43">
        <v>4684</v>
      </c>
      <c r="C235" s="43">
        <v>4522</v>
      </c>
      <c r="D235" s="43">
        <v>11</v>
      </c>
      <c r="E235" s="43">
        <v>40</v>
      </c>
      <c r="F235" s="43">
        <v>10</v>
      </c>
      <c r="G235" s="43">
        <v>0</v>
      </c>
      <c r="H235" s="43">
        <v>19</v>
      </c>
      <c r="I235" s="43">
        <v>82</v>
      </c>
      <c r="J235" s="43">
        <v>37</v>
      </c>
      <c r="K235" s="47">
        <f t="shared" si="7"/>
        <v>0.007899231426131512</v>
      </c>
      <c r="L235" s="46">
        <f t="shared" si="8"/>
        <v>0.034585824081981215</v>
      </c>
      <c r="M235" s="20"/>
      <c r="N235" s="22"/>
    </row>
    <row r="236" spans="1:14" ht="15.75" customHeight="1">
      <c r="A236" s="42" t="s">
        <v>255</v>
      </c>
      <c r="B236" s="43">
        <v>2361</v>
      </c>
      <c r="C236" s="43">
        <v>2202</v>
      </c>
      <c r="D236" s="43">
        <v>31</v>
      </c>
      <c r="E236" s="43">
        <v>16</v>
      </c>
      <c r="F236" s="43">
        <v>66</v>
      </c>
      <c r="G236" s="43">
        <v>2</v>
      </c>
      <c r="H236" s="43">
        <v>6</v>
      </c>
      <c r="I236" s="43">
        <v>38</v>
      </c>
      <c r="J236" s="43">
        <v>30</v>
      </c>
      <c r="K236" s="47">
        <f t="shared" si="7"/>
        <v>0.012706480304955527</v>
      </c>
      <c r="L236" s="46">
        <f t="shared" si="8"/>
        <v>0.06734434561626429</v>
      </c>
      <c r="M236" s="20"/>
      <c r="N236" s="21"/>
    </row>
    <row r="237" spans="1:14" ht="15.75" customHeight="1">
      <c r="A237" s="42" t="s">
        <v>256</v>
      </c>
      <c r="B237" s="43">
        <v>6747</v>
      </c>
      <c r="C237" s="43">
        <v>6490</v>
      </c>
      <c r="D237" s="43">
        <v>3</v>
      </c>
      <c r="E237" s="43">
        <v>68</v>
      </c>
      <c r="F237" s="43">
        <v>10</v>
      </c>
      <c r="G237" s="43">
        <v>2</v>
      </c>
      <c r="H237" s="43">
        <v>20</v>
      </c>
      <c r="I237" s="43">
        <v>154</v>
      </c>
      <c r="J237" s="43">
        <v>92</v>
      </c>
      <c r="K237" s="47">
        <f t="shared" si="7"/>
        <v>0.01363568993626797</v>
      </c>
      <c r="L237" s="46">
        <f t="shared" si="8"/>
        <v>0.038091003408922484</v>
      </c>
      <c r="M237" s="20"/>
      <c r="N237" s="21"/>
    </row>
    <row r="238" spans="1:14" ht="15.75" customHeight="1">
      <c r="A238" s="42" t="s">
        <v>257</v>
      </c>
      <c r="B238" s="43">
        <v>25888</v>
      </c>
      <c r="C238" s="43">
        <v>24259</v>
      </c>
      <c r="D238" s="43">
        <v>581</v>
      </c>
      <c r="E238" s="43">
        <v>130</v>
      </c>
      <c r="F238" s="43">
        <v>240</v>
      </c>
      <c r="G238" s="43">
        <v>2</v>
      </c>
      <c r="H238" s="43">
        <v>334</v>
      </c>
      <c r="I238" s="43">
        <v>342</v>
      </c>
      <c r="J238" s="43">
        <v>638</v>
      </c>
      <c r="K238" s="47">
        <f t="shared" si="7"/>
        <v>0.024644622991347342</v>
      </c>
      <c r="L238" s="46">
        <f t="shared" si="8"/>
        <v>0.06292490729295426</v>
      </c>
      <c r="M238" s="20"/>
      <c r="N238" s="22"/>
    </row>
    <row r="239" spans="1:14" ht="15.75" customHeight="1">
      <c r="A239" s="42" t="s">
        <v>258</v>
      </c>
      <c r="B239" s="43">
        <v>4501</v>
      </c>
      <c r="C239" s="43">
        <v>4369</v>
      </c>
      <c r="D239" s="43">
        <v>14</v>
      </c>
      <c r="E239" s="43">
        <v>24</v>
      </c>
      <c r="F239" s="43">
        <v>14</v>
      </c>
      <c r="G239" s="43">
        <v>1</v>
      </c>
      <c r="H239" s="43">
        <v>12</v>
      </c>
      <c r="I239" s="43">
        <v>67</v>
      </c>
      <c r="J239" s="43">
        <v>84</v>
      </c>
      <c r="K239" s="47">
        <f t="shared" si="7"/>
        <v>0.01866251944012442</v>
      </c>
      <c r="L239" s="46">
        <f t="shared" si="8"/>
        <v>0.029326816263052655</v>
      </c>
      <c r="M239" s="20"/>
      <c r="N239" s="21"/>
    </row>
    <row r="240" spans="1:14" ht="15.75" customHeight="1">
      <c r="A240" s="42" t="s">
        <v>259</v>
      </c>
      <c r="B240" s="43">
        <v>2972</v>
      </c>
      <c r="C240" s="43">
        <v>2908</v>
      </c>
      <c r="D240" s="43">
        <v>14</v>
      </c>
      <c r="E240" s="43">
        <v>6</v>
      </c>
      <c r="F240" s="43">
        <v>4</v>
      </c>
      <c r="G240" s="43">
        <v>0</v>
      </c>
      <c r="H240" s="43">
        <v>8</v>
      </c>
      <c r="I240" s="43">
        <v>32</v>
      </c>
      <c r="J240" s="43">
        <v>26</v>
      </c>
      <c r="K240" s="47">
        <f t="shared" si="7"/>
        <v>0.008748317631224764</v>
      </c>
      <c r="L240" s="46">
        <f t="shared" si="8"/>
        <v>0.021534320323014805</v>
      </c>
      <c r="M240" s="20"/>
      <c r="N240" s="21"/>
    </row>
    <row r="241" spans="1:14" ht="15.75" customHeight="1">
      <c r="A241" s="42" t="s">
        <v>260</v>
      </c>
      <c r="B241" s="43">
        <v>3392</v>
      </c>
      <c r="C241" s="43">
        <v>3273</v>
      </c>
      <c r="D241" s="43">
        <v>37</v>
      </c>
      <c r="E241" s="43">
        <v>29</v>
      </c>
      <c r="F241" s="43">
        <v>6</v>
      </c>
      <c r="G241" s="43">
        <v>0</v>
      </c>
      <c r="H241" s="43">
        <v>3</v>
      </c>
      <c r="I241" s="43">
        <v>44</v>
      </c>
      <c r="J241" s="43">
        <v>40</v>
      </c>
      <c r="K241" s="47">
        <f t="shared" si="7"/>
        <v>0.01179245283018868</v>
      </c>
      <c r="L241" s="46">
        <f t="shared" si="8"/>
        <v>0.03508254716981132</v>
      </c>
      <c r="M241" s="20"/>
      <c r="N241" s="22"/>
    </row>
    <row r="242" spans="1:14" ht="15.75" customHeight="1">
      <c r="A242" s="42" t="s">
        <v>261</v>
      </c>
      <c r="B242" s="43">
        <v>5368</v>
      </c>
      <c r="C242" s="43">
        <v>5033</v>
      </c>
      <c r="D242" s="43">
        <v>38</v>
      </c>
      <c r="E242" s="43">
        <v>21</v>
      </c>
      <c r="F242" s="43">
        <v>40</v>
      </c>
      <c r="G242" s="43">
        <v>0</v>
      </c>
      <c r="H242" s="43">
        <v>147</v>
      </c>
      <c r="I242" s="43">
        <v>89</v>
      </c>
      <c r="J242" s="43">
        <v>250</v>
      </c>
      <c r="K242" s="47">
        <f t="shared" si="7"/>
        <v>0.046572280178837556</v>
      </c>
      <c r="L242" s="46">
        <f t="shared" si="8"/>
        <v>0.06240685543964233</v>
      </c>
      <c r="M242" s="20"/>
      <c r="N242" s="22"/>
    </row>
    <row r="243" spans="1:14" ht="15.75" customHeight="1">
      <c r="A243" s="42" t="s">
        <v>262</v>
      </c>
      <c r="B243" s="43">
        <v>1487</v>
      </c>
      <c r="C243" s="43">
        <v>1414</v>
      </c>
      <c r="D243" s="43">
        <v>38</v>
      </c>
      <c r="E243" s="43">
        <v>7</v>
      </c>
      <c r="F243" s="43">
        <v>1</v>
      </c>
      <c r="G243" s="43">
        <v>0</v>
      </c>
      <c r="H243" s="43">
        <v>13</v>
      </c>
      <c r="I243" s="43">
        <v>14</v>
      </c>
      <c r="J243" s="43">
        <v>25</v>
      </c>
      <c r="K243" s="47">
        <f t="shared" si="7"/>
        <v>0.016812373907195696</v>
      </c>
      <c r="L243" s="46">
        <f t="shared" si="8"/>
        <v>0.04909213180901143</v>
      </c>
      <c r="M243" s="20"/>
      <c r="N243" s="21"/>
    </row>
    <row r="244" spans="1:14" ht="15.75" customHeight="1">
      <c r="A244" s="42" t="s">
        <v>263</v>
      </c>
      <c r="B244" s="43">
        <v>9794</v>
      </c>
      <c r="C244" s="43">
        <v>9014</v>
      </c>
      <c r="D244" s="43">
        <v>516</v>
      </c>
      <c r="E244" s="43">
        <v>30</v>
      </c>
      <c r="F244" s="43">
        <v>28</v>
      </c>
      <c r="G244" s="43">
        <v>2</v>
      </c>
      <c r="H244" s="43">
        <v>105</v>
      </c>
      <c r="I244" s="43">
        <v>99</v>
      </c>
      <c r="J244" s="43">
        <v>223</v>
      </c>
      <c r="K244" s="47">
        <f t="shared" si="7"/>
        <v>0.022769042270778028</v>
      </c>
      <c r="L244" s="46">
        <f t="shared" si="8"/>
        <v>0.07964059628343884</v>
      </c>
      <c r="M244" s="20"/>
      <c r="N244" s="22"/>
    </row>
    <row r="245" spans="1:14" ht="15.75" customHeight="1">
      <c r="A245" s="42" t="s">
        <v>264</v>
      </c>
      <c r="B245" s="43">
        <v>3374</v>
      </c>
      <c r="C245" s="43">
        <v>3186</v>
      </c>
      <c r="D245" s="43">
        <v>19</v>
      </c>
      <c r="E245" s="43">
        <v>62</v>
      </c>
      <c r="F245" s="43">
        <v>12</v>
      </c>
      <c r="G245" s="43">
        <v>0</v>
      </c>
      <c r="H245" s="43">
        <v>3</v>
      </c>
      <c r="I245" s="43">
        <v>92</v>
      </c>
      <c r="J245" s="43">
        <v>31</v>
      </c>
      <c r="K245" s="47">
        <f t="shared" si="7"/>
        <v>0.009187907528156491</v>
      </c>
      <c r="L245" s="46">
        <f t="shared" si="8"/>
        <v>0.05572021339656195</v>
      </c>
      <c r="M245" s="20"/>
      <c r="N245" s="21"/>
    </row>
    <row r="246" spans="1:14" ht="15.75" customHeight="1">
      <c r="A246" s="42" t="s">
        <v>265</v>
      </c>
      <c r="B246" s="43">
        <v>7182</v>
      </c>
      <c r="C246" s="43">
        <v>6775</v>
      </c>
      <c r="D246" s="43">
        <v>44</v>
      </c>
      <c r="E246" s="43">
        <v>64</v>
      </c>
      <c r="F246" s="43">
        <v>28</v>
      </c>
      <c r="G246" s="43">
        <v>0</v>
      </c>
      <c r="H246" s="43">
        <v>186</v>
      </c>
      <c r="I246" s="43">
        <v>85</v>
      </c>
      <c r="J246" s="43">
        <v>455</v>
      </c>
      <c r="K246" s="47">
        <f t="shared" si="7"/>
        <v>0.06335282651072124</v>
      </c>
      <c r="L246" s="46">
        <f t="shared" si="8"/>
        <v>0.05666945140629351</v>
      </c>
      <c r="M246" s="20"/>
      <c r="N246" s="22"/>
    </row>
    <row r="247" spans="1:14" ht="15.75" customHeight="1">
      <c r="A247" s="42" t="s">
        <v>266</v>
      </c>
      <c r="B247" s="43">
        <v>4243</v>
      </c>
      <c r="C247" s="43">
        <v>4105</v>
      </c>
      <c r="D247" s="43">
        <v>9</v>
      </c>
      <c r="E247" s="43">
        <v>41</v>
      </c>
      <c r="F247" s="43">
        <v>6</v>
      </c>
      <c r="G247" s="43">
        <v>0</v>
      </c>
      <c r="H247" s="43">
        <v>5</v>
      </c>
      <c r="I247" s="43">
        <v>77</v>
      </c>
      <c r="J247" s="43">
        <v>54</v>
      </c>
      <c r="K247" s="47">
        <f t="shared" si="7"/>
        <v>0.01272684421399953</v>
      </c>
      <c r="L247" s="46">
        <f t="shared" si="8"/>
        <v>0.03252415743577657</v>
      </c>
      <c r="M247" s="20"/>
      <c r="N247" s="22"/>
    </row>
    <row r="248" spans="1:14" ht="15.75" customHeight="1">
      <c r="A248" s="42" t="s">
        <v>267</v>
      </c>
      <c r="B248" s="43">
        <v>10052</v>
      </c>
      <c r="C248" s="43">
        <v>9580</v>
      </c>
      <c r="D248" s="43">
        <v>151</v>
      </c>
      <c r="E248" s="43">
        <v>33</v>
      </c>
      <c r="F248" s="43">
        <v>93</v>
      </c>
      <c r="G248" s="43">
        <v>4</v>
      </c>
      <c r="H248" s="43">
        <v>79</v>
      </c>
      <c r="I248" s="43">
        <v>112</v>
      </c>
      <c r="J248" s="43">
        <v>270</v>
      </c>
      <c r="K248" s="47">
        <f t="shared" si="7"/>
        <v>0.02686032630322324</v>
      </c>
      <c r="L248" s="46">
        <f t="shared" si="8"/>
        <v>0.0469558296856347</v>
      </c>
      <c r="M248" s="20"/>
      <c r="N248" s="22"/>
    </row>
    <row r="249" spans="1:14" ht="15.75" customHeight="1">
      <c r="A249" s="42" t="s">
        <v>288</v>
      </c>
      <c r="B249" s="43">
        <v>2059</v>
      </c>
      <c r="C249" s="43">
        <v>1925</v>
      </c>
      <c r="D249" s="43">
        <v>3</v>
      </c>
      <c r="E249" s="43">
        <v>42</v>
      </c>
      <c r="F249" s="43">
        <v>0</v>
      </c>
      <c r="G249" s="43">
        <v>0</v>
      </c>
      <c r="H249" s="43">
        <v>30</v>
      </c>
      <c r="I249" s="43">
        <v>59</v>
      </c>
      <c r="J249" s="43">
        <v>61</v>
      </c>
      <c r="K249" s="47">
        <f t="shared" si="7"/>
        <v>0.02962603205439534</v>
      </c>
      <c r="L249" s="46">
        <f t="shared" si="8"/>
        <v>0.06508013598834386</v>
      </c>
      <c r="M249" s="20"/>
      <c r="N249" s="21"/>
    </row>
    <row r="250" spans="1:14" ht="15.75" customHeight="1">
      <c r="A250" s="42" t="s">
        <v>268</v>
      </c>
      <c r="B250" s="43">
        <v>14891</v>
      </c>
      <c r="C250" s="43">
        <v>14258</v>
      </c>
      <c r="D250" s="43">
        <v>128</v>
      </c>
      <c r="E250" s="43">
        <v>122</v>
      </c>
      <c r="F250" s="43">
        <v>26</v>
      </c>
      <c r="G250" s="43">
        <v>7</v>
      </c>
      <c r="H250" s="43">
        <v>130</v>
      </c>
      <c r="I250" s="43">
        <v>220</v>
      </c>
      <c r="J250" s="43">
        <v>341</v>
      </c>
      <c r="K250" s="47">
        <f t="shared" si="7"/>
        <v>0.022899738096837017</v>
      </c>
      <c r="L250" s="46">
        <f t="shared" si="8"/>
        <v>0.04250889799207575</v>
      </c>
      <c r="M250" s="20"/>
      <c r="N250" s="21"/>
    </row>
    <row r="251" spans="1:14" ht="15.75" customHeight="1">
      <c r="A251" s="42" t="s">
        <v>269</v>
      </c>
      <c r="B251" s="43">
        <v>3223</v>
      </c>
      <c r="C251" s="43">
        <v>3152</v>
      </c>
      <c r="D251" s="43">
        <v>5</v>
      </c>
      <c r="E251" s="43">
        <v>22</v>
      </c>
      <c r="F251" s="43">
        <v>1</v>
      </c>
      <c r="G251" s="43">
        <v>0</v>
      </c>
      <c r="H251" s="43">
        <v>5</v>
      </c>
      <c r="I251" s="43">
        <v>38</v>
      </c>
      <c r="J251" s="43">
        <v>27</v>
      </c>
      <c r="K251" s="47">
        <f t="shared" si="7"/>
        <v>0.008377288240769469</v>
      </c>
      <c r="L251" s="46">
        <f t="shared" si="8"/>
        <v>0.02202916537387527</v>
      </c>
      <c r="M251" s="20"/>
      <c r="N251" s="22"/>
    </row>
    <row r="252" spans="1:14" ht="15.75" customHeight="1">
      <c r="A252" s="42" t="s">
        <v>270</v>
      </c>
      <c r="B252" s="43">
        <v>6135</v>
      </c>
      <c r="C252" s="43">
        <v>5932</v>
      </c>
      <c r="D252" s="43">
        <v>101</v>
      </c>
      <c r="E252" s="43">
        <v>22</v>
      </c>
      <c r="F252" s="43">
        <v>12</v>
      </c>
      <c r="G252" s="43">
        <v>1</v>
      </c>
      <c r="H252" s="43">
        <v>10</v>
      </c>
      <c r="I252" s="43">
        <v>57</v>
      </c>
      <c r="J252" s="43">
        <v>52</v>
      </c>
      <c r="K252" s="47">
        <f t="shared" si="7"/>
        <v>0.008475957620211898</v>
      </c>
      <c r="L252" s="46">
        <f t="shared" si="8"/>
        <v>0.03308883455582722</v>
      </c>
      <c r="M252" s="20"/>
      <c r="N252" s="22"/>
    </row>
    <row r="253" spans="1:14" ht="15.75" customHeight="1">
      <c r="A253" s="42" t="s">
        <v>271</v>
      </c>
      <c r="B253" s="43">
        <v>1562</v>
      </c>
      <c r="C253" s="43">
        <v>1493</v>
      </c>
      <c r="D253" s="43">
        <v>15</v>
      </c>
      <c r="E253" s="43">
        <v>5</v>
      </c>
      <c r="F253" s="43">
        <v>3</v>
      </c>
      <c r="G253" s="43">
        <v>0</v>
      </c>
      <c r="H253" s="43">
        <v>30</v>
      </c>
      <c r="I253" s="43">
        <v>16</v>
      </c>
      <c r="J253" s="43">
        <v>45</v>
      </c>
      <c r="K253" s="47">
        <f aca="true" t="shared" si="9" ref="K253:K261">J253/B253</f>
        <v>0.02880921895006402</v>
      </c>
      <c r="L253" s="46">
        <f aca="true" t="shared" si="10" ref="L253:L261">(SUM(D253:I253))/B253</f>
        <v>0.0441741357234315</v>
      </c>
      <c r="M253" s="20"/>
      <c r="N253" s="21"/>
    </row>
    <row r="254" spans="1:14" ht="15.75" customHeight="1">
      <c r="A254" s="42" t="s">
        <v>272</v>
      </c>
      <c r="B254" s="43">
        <v>5446</v>
      </c>
      <c r="C254" s="43">
        <v>5136</v>
      </c>
      <c r="D254" s="43">
        <v>32</v>
      </c>
      <c r="E254" s="43">
        <v>80</v>
      </c>
      <c r="F254" s="43">
        <v>30</v>
      </c>
      <c r="G254" s="43">
        <v>4</v>
      </c>
      <c r="H254" s="43">
        <v>26</v>
      </c>
      <c r="I254" s="43">
        <v>138</v>
      </c>
      <c r="J254" s="43">
        <v>116</v>
      </c>
      <c r="K254" s="47">
        <f t="shared" si="9"/>
        <v>0.02130003672420125</v>
      </c>
      <c r="L254" s="46">
        <f t="shared" si="10"/>
        <v>0.056922511935365405</v>
      </c>
      <c r="M254" s="20"/>
      <c r="N254" s="22"/>
    </row>
    <row r="255" spans="1:12" ht="15.75" customHeight="1">
      <c r="A255" s="42" t="s">
        <v>273</v>
      </c>
      <c r="B255" s="43">
        <v>4694</v>
      </c>
      <c r="C255" s="43">
        <v>4571</v>
      </c>
      <c r="D255" s="43">
        <v>7</v>
      </c>
      <c r="E255" s="43">
        <v>28</v>
      </c>
      <c r="F255" s="43">
        <v>8</v>
      </c>
      <c r="G255" s="43">
        <v>0</v>
      </c>
      <c r="H255" s="43">
        <v>20</v>
      </c>
      <c r="I255" s="43">
        <v>60</v>
      </c>
      <c r="J255" s="43">
        <v>59</v>
      </c>
      <c r="K255" s="47">
        <f t="shared" si="9"/>
        <v>0.012569237324243716</v>
      </c>
      <c r="L255" s="46">
        <f t="shared" si="10"/>
        <v>0.0262036642522369</v>
      </c>
    </row>
    <row r="256" spans="1:14" ht="15.75" customHeight="1">
      <c r="A256" s="42" t="s">
        <v>274</v>
      </c>
      <c r="B256" s="43">
        <v>3987</v>
      </c>
      <c r="C256" s="43">
        <v>3735</v>
      </c>
      <c r="D256" s="43">
        <v>30</v>
      </c>
      <c r="E256" s="43">
        <v>34</v>
      </c>
      <c r="F256" s="43">
        <v>42</v>
      </c>
      <c r="G256" s="43">
        <v>0</v>
      </c>
      <c r="H256" s="43">
        <v>74</v>
      </c>
      <c r="I256" s="43">
        <v>72</v>
      </c>
      <c r="J256" s="43">
        <v>193</v>
      </c>
      <c r="K256" s="47">
        <f t="shared" si="9"/>
        <v>0.04840732380235766</v>
      </c>
      <c r="L256" s="46">
        <f t="shared" si="10"/>
        <v>0.06320541760722348</v>
      </c>
      <c r="N256" s="7"/>
    </row>
    <row r="257" spans="1:12" ht="15.75" customHeight="1">
      <c r="A257" s="42" t="s">
        <v>275</v>
      </c>
      <c r="B257" s="43">
        <v>9112</v>
      </c>
      <c r="C257" s="43">
        <v>8796</v>
      </c>
      <c r="D257" s="43">
        <v>92</v>
      </c>
      <c r="E257" s="43">
        <v>30</v>
      </c>
      <c r="F257" s="43">
        <v>14</v>
      </c>
      <c r="G257" s="43">
        <v>0</v>
      </c>
      <c r="H257" s="43">
        <v>73</v>
      </c>
      <c r="I257" s="43">
        <v>107</v>
      </c>
      <c r="J257" s="43">
        <v>178</v>
      </c>
      <c r="K257" s="47">
        <f t="shared" si="9"/>
        <v>0.019534679543459176</v>
      </c>
      <c r="L257" s="46">
        <f t="shared" si="10"/>
        <v>0.03467954345917471</v>
      </c>
    </row>
    <row r="258" spans="1:12" ht="15.75" customHeight="1">
      <c r="A258" s="42" t="s">
        <v>276</v>
      </c>
      <c r="B258" s="43">
        <v>3773</v>
      </c>
      <c r="C258" s="43">
        <v>3593</v>
      </c>
      <c r="D258" s="43">
        <v>29</v>
      </c>
      <c r="E258" s="43">
        <v>20</v>
      </c>
      <c r="F258" s="43">
        <v>7</v>
      </c>
      <c r="G258" s="43">
        <v>1</v>
      </c>
      <c r="H258" s="43">
        <v>84</v>
      </c>
      <c r="I258" s="43">
        <v>39</v>
      </c>
      <c r="J258" s="43">
        <v>200</v>
      </c>
      <c r="K258" s="47">
        <f t="shared" si="9"/>
        <v>0.053008216273522396</v>
      </c>
      <c r="L258" s="46">
        <f t="shared" si="10"/>
        <v>0.04770739464617016</v>
      </c>
    </row>
    <row r="259" spans="1:12" ht="15.75" customHeight="1">
      <c r="A259" s="42" t="s">
        <v>277</v>
      </c>
      <c r="B259" s="43">
        <v>2858</v>
      </c>
      <c r="C259" s="43">
        <v>2662</v>
      </c>
      <c r="D259" s="43">
        <v>108</v>
      </c>
      <c r="E259" s="43">
        <v>19</v>
      </c>
      <c r="F259" s="43">
        <v>2</v>
      </c>
      <c r="G259" s="43">
        <v>0</v>
      </c>
      <c r="H259" s="43">
        <v>14</v>
      </c>
      <c r="I259" s="43">
        <v>53</v>
      </c>
      <c r="J259" s="43">
        <v>37</v>
      </c>
      <c r="K259" s="47">
        <f t="shared" si="9"/>
        <v>0.012946116165150455</v>
      </c>
      <c r="L259" s="46">
        <f t="shared" si="10"/>
        <v>0.06857942617214835</v>
      </c>
    </row>
    <row r="260" spans="1:12" ht="15.75" customHeight="1">
      <c r="A260" s="42" t="s">
        <v>278</v>
      </c>
      <c r="B260" s="43">
        <v>2849</v>
      </c>
      <c r="C260" s="43">
        <v>2753</v>
      </c>
      <c r="D260" s="43">
        <v>38</v>
      </c>
      <c r="E260" s="43">
        <v>6</v>
      </c>
      <c r="F260" s="43">
        <v>2</v>
      </c>
      <c r="G260" s="43">
        <v>1</v>
      </c>
      <c r="H260" s="43">
        <v>35</v>
      </c>
      <c r="I260" s="43">
        <v>14</v>
      </c>
      <c r="J260" s="43">
        <v>63</v>
      </c>
      <c r="K260" s="47">
        <f t="shared" si="9"/>
        <v>0.022113022113022112</v>
      </c>
      <c r="L260" s="46">
        <f t="shared" si="10"/>
        <v>0.033696033696033696</v>
      </c>
    </row>
    <row r="261" spans="1:12" ht="15.75" customHeight="1">
      <c r="A261" s="42" t="s">
        <v>279</v>
      </c>
      <c r="B261" s="43">
        <v>6259</v>
      </c>
      <c r="C261" s="43">
        <v>6037</v>
      </c>
      <c r="D261" s="43">
        <v>13</v>
      </c>
      <c r="E261" s="43">
        <v>37</v>
      </c>
      <c r="F261" s="43">
        <v>15</v>
      </c>
      <c r="G261" s="43">
        <v>4</v>
      </c>
      <c r="H261" s="43">
        <v>26</v>
      </c>
      <c r="I261" s="43">
        <v>127</v>
      </c>
      <c r="J261" s="43">
        <v>117</v>
      </c>
      <c r="K261" s="47">
        <f t="shared" si="9"/>
        <v>0.018693081961974757</v>
      </c>
      <c r="L261" s="46">
        <f t="shared" si="10"/>
        <v>0.03546892474836236</v>
      </c>
    </row>
  </sheetData>
  <sheetProtection/>
  <mergeCells count="1">
    <mergeCell ref="A5:L5"/>
  </mergeCells>
  <hyperlinks>
    <hyperlink ref="A124" location="Definitions!A1" display="Districts Under 10% Minority Population Note: Does not include Hispanic see definitions tab."/>
  </hyperlinks>
  <printOptions/>
  <pageMargins left="0.75" right="0.75" top="1" bottom="1" header="0.5" footer="0.5"/>
  <pageSetup horizontalDpi="300" verticalDpi="300" orientation="landscape" paperSize="5" r:id="rId1"/>
  <headerFooter alignWithMargins="0">
    <oddHeader>&amp;C&amp;"Arial,Bold"&amp;11&amp;K01+000Highlighted districts refer to AR 6-13-631. Effect of minority population on election</oddHeader>
    <oddFooter>&amp;CSOURCE TABLE GCT-PL1 Race and Hispanic or Latino: 2010 - State -- School District  
2010 Census Redistricting Data (Public Law 94-171) Summary File http://factfinder2.census.gov</oddFooter>
  </headerFooter>
</worksheet>
</file>

<file path=xl/worksheets/sheet2.xml><?xml version="1.0" encoding="utf-8"?>
<worksheet xmlns="http://schemas.openxmlformats.org/spreadsheetml/2006/main" xmlns:r="http://schemas.openxmlformats.org/officeDocument/2006/relationships">
  <sheetPr>
    <tabColor rgb="FFFF0000"/>
  </sheetPr>
  <dimension ref="A1:L34"/>
  <sheetViews>
    <sheetView showGridLines="0" zoomScalePageLayoutView="0" workbookViewId="0" topLeftCell="A13">
      <selection activeCell="A1" sqref="A1:J3"/>
    </sheetView>
  </sheetViews>
  <sheetFormatPr defaultColWidth="9.140625" defaultRowHeight="12.75"/>
  <cols>
    <col min="10" max="10" width="9.140625" style="0" customWidth="1"/>
    <col min="11" max="12" width="9.140625" style="0" hidden="1" customWidth="1"/>
  </cols>
  <sheetData>
    <row r="1" spans="1:10" ht="12.75">
      <c r="A1" s="58" t="s">
        <v>28</v>
      </c>
      <c r="B1" s="59"/>
      <c r="C1" s="59"/>
      <c r="D1" s="59"/>
      <c r="E1" s="59"/>
      <c r="F1" s="59"/>
      <c r="G1" s="59"/>
      <c r="H1" s="59"/>
      <c r="I1" s="59"/>
      <c r="J1" s="60"/>
    </row>
    <row r="2" spans="1:10" ht="12.75">
      <c r="A2" s="61"/>
      <c r="B2" s="62"/>
      <c r="C2" s="62"/>
      <c r="D2" s="62"/>
      <c r="E2" s="62"/>
      <c r="F2" s="62"/>
      <c r="G2" s="62"/>
      <c r="H2" s="62"/>
      <c r="I2" s="62"/>
      <c r="J2" s="63"/>
    </row>
    <row r="3" spans="1:10" ht="187.5" customHeight="1">
      <c r="A3" s="64"/>
      <c r="B3" s="65"/>
      <c r="C3" s="65"/>
      <c r="D3" s="65"/>
      <c r="E3" s="65"/>
      <c r="F3" s="65"/>
      <c r="G3" s="65"/>
      <c r="H3" s="65"/>
      <c r="I3" s="65"/>
      <c r="J3" s="66"/>
    </row>
    <row r="5" spans="1:12" ht="29.25" customHeight="1">
      <c r="A5" s="55" t="s">
        <v>11</v>
      </c>
      <c r="B5" s="56"/>
      <c r="C5" s="56"/>
      <c r="D5" s="56"/>
      <c r="E5" s="56"/>
      <c r="F5" s="56"/>
      <c r="G5" s="56"/>
      <c r="H5" s="56"/>
      <c r="I5" s="56"/>
      <c r="J5" s="56"/>
      <c r="K5" s="56"/>
      <c r="L5" s="56"/>
    </row>
    <row r="6" spans="1:12" ht="12" customHeight="1">
      <c r="A6" s="50"/>
      <c r="B6" s="50"/>
      <c r="C6" s="50"/>
      <c r="D6" s="50"/>
      <c r="E6" s="50"/>
      <c r="F6" s="50"/>
      <c r="G6" s="50"/>
      <c r="H6" s="50"/>
      <c r="I6" s="50"/>
      <c r="J6" s="50"/>
      <c r="K6" s="50"/>
      <c r="L6" s="50"/>
    </row>
    <row r="7" spans="1:12" ht="12" customHeight="1">
      <c r="A7" s="51" t="s">
        <v>12</v>
      </c>
      <c r="B7" s="50"/>
      <c r="C7" s="50"/>
      <c r="D7" s="50"/>
      <c r="E7" s="50"/>
      <c r="F7" s="50"/>
      <c r="G7" s="50"/>
      <c r="H7" s="50"/>
      <c r="I7" s="50"/>
      <c r="J7" s="50"/>
      <c r="K7" s="50"/>
      <c r="L7" s="50"/>
    </row>
    <row r="8" spans="1:12" ht="12" customHeight="1">
      <c r="A8" s="50"/>
      <c r="B8" s="50"/>
      <c r="C8" s="50"/>
      <c r="D8" s="50"/>
      <c r="E8" s="50"/>
      <c r="F8" s="50"/>
      <c r="G8" s="50"/>
      <c r="H8" s="50"/>
      <c r="I8" s="50"/>
      <c r="J8" s="50"/>
      <c r="K8" s="50"/>
      <c r="L8" s="50"/>
    </row>
    <row r="9" spans="1:12" ht="12" customHeight="1">
      <c r="A9" s="50" t="s">
        <v>14</v>
      </c>
      <c r="B9" s="50"/>
      <c r="C9" s="50"/>
      <c r="D9" s="50"/>
      <c r="E9" s="50"/>
      <c r="F9" s="50"/>
      <c r="G9" s="50"/>
      <c r="H9" s="50"/>
      <c r="I9" s="50"/>
      <c r="J9" s="50"/>
      <c r="K9" s="50"/>
      <c r="L9" s="50"/>
    </row>
    <row r="10" spans="1:12" ht="12" customHeight="1">
      <c r="A10" s="50" t="s">
        <v>7</v>
      </c>
      <c r="B10" s="50"/>
      <c r="C10" s="50"/>
      <c r="D10" s="50"/>
      <c r="E10" s="50"/>
      <c r="F10" s="50"/>
      <c r="G10" s="50"/>
      <c r="H10" s="50"/>
      <c r="I10" s="50"/>
      <c r="J10" s="50"/>
      <c r="K10" s="50"/>
      <c r="L10" s="50"/>
    </row>
    <row r="11" spans="1:12" ht="12" customHeight="1">
      <c r="A11" s="50" t="s">
        <v>5</v>
      </c>
      <c r="B11" s="50"/>
      <c r="C11" s="50"/>
      <c r="D11" s="50"/>
      <c r="E11" s="50"/>
      <c r="F11" s="50"/>
      <c r="G11" s="50"/>
      <c r="H11" s="50"/>
      <c r="I11" s="50"/>
      <c r="J11" s="50"/>
      <c r="K11" s="50"/>
      <c r="L11" s="50"/>
    </row>
    <row r="12" spans="1:12" ht="12" customHeight="1">
      <c r="A12" s="50" t="s">
        <v>15</v>
      </c>
      <c r="B12" s="50"/>
      <c r="C12" s="50"/>
      <c r="D12" s="50"/>
      <c r="E12" s="50"/>
      <c r="F12" s="50"/>
      <c r="G12" s="50"/>
      <c r="H12" s="50"/>
      <c r="I12" s="50"/>
      <c r="J12" s="50"/>
      <c r="K12" s="50"/>
      <c r="L12" s="50"/>
    </row>
    <row r="13" spans="1:12" ht="12" customHeight="1">
      <c r="A13" s="50" t="s">
        <v>4</v>
      </c>
      <c r="B13" s="50"/>
      <c r="C13" s="50"/>
      <c r="D13" s="50"/>
      <c r="E13" s="50"/>
      <c r="F13" s="50"/>
      <c r="G13" s="50"/>
      <c r="H13" s="50"/>
      <c r="I13" s="50"/>
      <c r="J13" s="50"/>
      <c r="K13" s="50"/>
      <c r="L13" s="50"/>
    </row>
    <row r="14" spans="1:12" ht="12" customHeight="1">
      <c r="A14" s="50"/>
      <c r="B14" s="50"/>
      <c r="C14" s="50"/>
      <c r="D14" s="50"/>
      <c r="E14" s="50"/>
      <c r="F14" s="50"/>
      <c r="G14" s="50"/>
      <c r="H14" s="50"/>
      <c r="I14" s="50"/>
      <c r="J14" s="50"/>
      <c r="K14" s="50"/>
      <c r="L14" s="50"/>
    </row>
    <row r="15" spans="1:12" ht="12" customHeight="1">
      <c r="A15" s="51" t="s">
        <v>13</v>
      </c>
      <c r="B15" s="50"/>
      <c r="C15" s="50"/>
      <c r="D15" s="50"/>
      <c r="E15" s="50"/>
      <c r="F15" s="50"/>
      <c r="G15" s="50"/>
      <c r="H15" s="50"/>
      <c r="I15" s="50"/>
      <c r="J15" s="50"/>
      <c r="K15" s="50"/>
      <c r="L15" s="50"/>
    </row>
    <row r="16" spans="1:12" ht="12" customHeight="1">
      <c r="A16" s="50"/>
      <c r="B16" s="50"/>
      <c r="C16" s="50"/>
      <c r="D16" s="50"/>
      <c r="E16" s="50"/>
      <c r="F16" s="50"/>
      <c r="G16" s="50"/>
      <c r="H16" s="50"/>
      <c r="I16" s="50"/>
      <c r="J16" s="50"/>
      <c r="K16" s="50"/>
      <c r="L16" s="50"/>
    </row>
    <row r="17" spans="1:12" ht="12" customHeight="1">
      <c r="A17" s="50" t="s">
        <v>16</v>
      </c>
      <c r="B17" s="50"/>
      <c r="C17" s="50"/>
      <c r="D17" s="50"/>
      <c r="E17" s="50"/>
      <c r="F17" s="50"/>
      <c r="G17" s="50"/>
      <c r="H17" s="50"/>
      <c r="I17" s="50"/>
      <c r="J17" s="50"/>
      <c r="K17" s="50"/>
      <c r="L17" s="50"/>
    </row>
    <row r="18" spans="1:12" ht="12" customHeight="1">
      <c r="A18" s="50" t="s">
        <v>17</v>
      </c>
      <c r="B18" s="50"/>
      <c r="C18" s="50"/>
      <c r="D18" s="50"/>
      <c r="E18" s="50"/>
      <c r="F18" s="50"/>
      <c r="G18" s="50"/>
      <c r="H18" s="50"/>
      <c r="I18" s="50"/>
      <c r="J18" s="50"/>
      <c r="K18" s="50"/>
      <c r="L18" s="50"/>
    </row>
    <row r="19" spans="1:12" ht="12" customHeight="1">
      <c r="A19" s="50"/>
      <c r="B19" s="50"/>
      <c r="C19" s="50"/>
      <c r="D19" s="50"/>
      <c r="E19" s="50"/>
      <c r="F19" s="50"/>
      <c r="G19" s="50"/>
      <c r="H19" s="50"/>
      <c r="I19" s="50"/>
      <c r="J19" s="50"/>
      <c r="K19" s="50"/>
      <c r="L19" s="50"/>
    </row>
    <row r="20" spans="1:12" ht="29.25" customHeight="1">
      <c r="A20" s="70" t="s">
        <v>18</v>
      </c>
      <c r="B20" s="68"/>
      <c r="C20" s="68"/>
      <c r="D20" s="68"/>
      <c r="E20" s="68"/>
      <c r="F20" s="68"/>
      <c r="G20" s="68"/>
      <c r="H20" s="68"/>
      <c r="I20" s="68"/>
      <c r="J20" s="68"/>
      <c r="K20" s="68"/>
      <c r="L20" s="68"/>
    </row>
    <row r="21" spans="1:12" ht="12" customHeight="1">
      <c r="A21" s="50"/>
      <c r="B21" s="50"/>
      <c r="C21" s="50"/>
      <c r="D21" s="50"/>
      <c r="E21" s="50"/>
      <c r="F21" s="50"/>
      <c r="G21" s="50"/>
      <c r="H21" s="50"/>
      <c r="I21" s="50"/>
      <c r="J21" s="50"/>
      <c r="K21" s="50"/>
      <c r="L21" s="50"/>
    </row>
    <row r="22" spans="1:12" ht="31.5" customHeight="1">
      <c r="A22" s="69" t="s">
        <v>19</v>
      </c>
      <c r="B22" s="68"/>
      <c r="C22" s="68"/>
      <c r="D22" s="68"/>
      <c r="E22" s="68"/>
      <c r="F22" s="68"/>
      <c r="G22" s="68"/>
      <c r="H22" s="68"/>
      <c r="I22" s="68"/>
      <c r="J22" s="68"/>
      <c r="K22" s="68"/>
      <c r="L22" s="68"/>
    </row>
    <row r="23" spans="1:12" ht="43.5" customHeight="1">
      <c r="A23" s="69" t="s">
        <v>20</v>
      </c>
      <c r="B23" s="68"/>
      <c r="C23" s="68"/>
      <c r="D23" s="68"/>
      <c r="E23" s="68"/>
      <c r="F23" s="68"/>
      <c r="G23" s="68"/>
      <c r="H23" s="68"/>
      <c r="I23" s="68"/>
      <c r="J23" s="68"/>
      <c r="K23" s="68"/>
      <c r="L23" s="68"/>
    </row>
    <row r="24" spans="1:12" ht="31.5" customHeight="1">
      <c r="A24" s="69" t="s">
        <v>21</v>
      </c>
      <c r="B24" s="68"/>
      <c r="C24" s="68"/>
      <c r="D24" s="68"/>
      <c r="E24" s="68"/>
      <c r="F24" s="68"/>
      <c r="G24" s="68"/>
      <c r="H24" s="68"/>
      <c r="I24" s="68"/>
      <c r="J24" s="68"/>
      <c r="K24" s="68"/>
      <c r="L24" s="68"/>
    </row>
    <row r="25" spans="1:12" ht="41.25" customHeight="1">
      <c r="A25" s="69" t="s">
        <v>22</v>
      </c>
      <c r="B25" s="68"/>
      <c r="C25" s="68"/>
      <c r="D25" s="68"/>
      <c r="E25" s="68"/>
      <c r="F25" s="68"/>
      <c r="G25" s="68"/>
      <c r="H25" s="68"/>
      <c r="I25" s="68"/>
      <c r="J25" s="68"/>
      <c r="K25" s="68"/>
      <c r="L25" s="68"/>
    </row>
    <row r="26" spans="1:12" ht="31.5" customHeight="1">
      <c r="A26" s="69" t="s">
        <v>23</v>
      </c>
      <c r="B26" s="68"/>
      <c r="C26" s="68"/>
      <c r="D26" s="68"/>
      <c r="E26" s="68"/>
      <c r="F26" s="68"/>
      <c r="G26" s="68"/>
      <c r="H26" s="68"/>
      <c r="I26" s="68"/>
      <c r="J26" s="68"/>
      <c r="K26" s="68"/>
      <c r="L26" s="68"/>
    </row>
    <row r="27" spans="1:12" ht="29.25" customHeight="1">
      <c r="A27" s="50"/>
      <c r="B27" s="50"/>
      <c r="C27" s="50"/>
      <c r="D27" s="50"/>
      <c r="E27" s="50"/>
      <c r="F27" s="50"/>
      <c r="G27" s="50"/>
      <c r="H27" s="50"/>
      <c r="I27" s="50"/>
      <c r="J27" s="50"/>
      <c r="K27" s="50"/>
      <c r="L27" s="50"/>
    </row>
    <row r="28" spans="1:12" ht="12" customHeight="1">
      <c r="A28" s="52" t="s">
        <v>24</v>
      </c>
      <c r="B28" s="50"/>
      <c r="C28" s="50"/>
      <c r="D28" s="50"/>
      <c r="E28" s="50"/>
      <c r="F28" s="50"/>
      <c r="G28" s="50"/>
      <c r="H28" s="50"/>
      <c r="I28" s="50"/>
      <c r="J28" s="50"/>
      <c r="K28" s="50"/>
      <c r="L28" s="50"/>
    </row>
    <row r="29" spans="1:12" ht="12" customHeight="1">
      <c r="A29" s="50"/>
      <c r="B29" s="50"/>
      <c r="C29" s="50"/>
      <c r="D29" s="50"/>
      <c r="E29" s="50"/>
      <c r="F29" s="50"/>
      <c r="G29" s="50"/>
      <c r="H29" s="50"/>
      <c r="I29" s="50"/>
      <c r="J29" s="50"/>
      <c r="K29" s="50"/>
      <c r="L29" s="50"/>
    </row>
    <row r="30" spans="1:12" ht="29.25" customHeight="1">
      <c r="A30" s="68" t="s">
        <v>25</v>
      </c>
      <c r="B30" s="68"/>
      <c r="C30" s="68"/>
      <c r="D30" s="68"/>
      <c r="E30" s="68"/>
      <c r="F30" s="68"/>
      <c r="G30" s="68"/>
      <c r="H30" s="68"/>
      <c r="I30" s="68"/>
      <c r="J30" s="68"/>
      <c r="K30" s="68"/>
      <c r="L30" s="68"/>
    </row>
    <row r="31" spans="1:12" ht="12" customHeight="1">
      <c r="A31" s="50"/>
      <c r="B31" s="50"/>
      <c r="C31" s="50"/>
      <c r="D31" s="50"/>
      <c r="E31" s="50"/>
      <c r="F31" s="50"/>
      <c r="G31" s="50"/>
      <c r="H31" s="50"/>
      <c r="I31" s="50"/>
      <c r="J31" s="50"/>
      <c r="K31" s="50"/>
      <c r="L31" s="50"/>
    </row>
    <row r="32" spans="1:12" ht="65.25" customHeight="1">
      <c r="A32" s="67" t="s">
        <v>26</v>
      </c>
      <c r="B32" s="68"/>
      <c r="C32" s="68"/>
      <c r="D32" s="68"/>
      <c r="E32" s="68"/>
      <c r="F32" s="68"/>
      <c r="G32" s="68"/>
      <c r="H32" s="68"/>
      <c r="I32" s="68"/>
      <c r="J32" s="68"/>
      <c r="K32" s="68"/>
      <c r="L32" s="68"/>
    </row>
    <row r="34" spans="1:10" ht="12.75">
      <c r="A34" s="57" t="s">
        <v>27</v>
      </c>
      <c r="B34" s="57"/>
      <c r="C34" s="57"/>
      <c r="D34" s="57"/>
      <c r="E34" s="57"/>
      <c r="F34" s="57"/>
      <c r="G34" s="57"/>
      <c r="H34" s="57"/>
      <c r="I34" s="57"/>
      <c r="J34" s="57"/>
    </row>
  </sheetData>
  <sheetProtection/>
  <mergeCells count="11">
    <mergeCell ref="A26:L26"/>
    <mergeCell ref="A5:L5"/>
    <mergeCell ref="A34:J34"/>
    <mergeCell ref="A1:J3"/>
    <mergeCell ref="A32:L32"/>
    <mergeCell ref="A30:L30"/>
    <mergeCell ref="A22:L22"/>
    <mergeCell ref="A23:L23"/>
    <mergeCell ref="A24:L24"/>
    <mergeCell ref="A25:L25"/>
    <mergeCell ref="A20:L20"/>
  </mergeCells>
  <hyperlinks>
    <hyperlink ref="A34:J34" r:id="rId1" display="SOURCE: http://www.whitehouse.gov/omb/fedreg_1997standards/"/>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Shelby Johnson</dc:creator>
  <cp:keywords/>
  <dc:description/>
  <cp:lastModifiedBy>Shelby D Johnson</cp:lastModifiedBy>
  <cp:lastPrinted>2011-02-23T20:54:30Z</cp:lastPrinted>
  <dcterms:created xsi:type="dcterms:W3CDTF">2011-02-15T01:34:55Z</dcterms:created>
  <dcterms:modified xsi:type="dcterms:W3CDTF">2011-02-24T17:01:27Z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